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016"/>
  <workbookPr checkCompatibility="1"/>
  <mc:AlternateContent xmlns:mc="http://schemas.openxmlformats.org/markup-compatibility/2006">
    <mc:Choice Requires="x15">
      <x15ac:absPath xmlns:x15ac="http://schemas.microsoft.com/office/spreadsheetml/2010/11/ac" url="/Volumes/MIC3/FINANCIAL/FY19/Dues/"/>
    </mc:Choice>
  </mc:AlternateContent>
  <bookViews>
    <workbookView xWindow="620" yWindow="440" windowWidth="28800" windowHeight="16480" activeTab="2"/>
  </bookViews>
  <sheets>
    <sheet name="By Alpha" sheetId="3" r:id="rId1"/>
    <sheet name="By # Mil Dep" sheetId="4" r:id="rId2"/>
    <sheet name="Sheet1" sheetId="5" r:id="rId3"/>
  </sheets>
  <definedNames>
    <definedName name="_xlnm.Print_Area" localSheetId="1">'By # Mil Dep'!$A$1:$AA$57</definedName>
    <definedName name="_xlnm.Print_Area" localSheetId="0">'By Alpha'!$A$1:$AA$57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55" i="4" l="1"/>
  <c r="X55" i="4"/>
  <c r="AA55" i="4"/>
  <c r="Z55" i="4"/>
  <c r="W55" i="4"/>
  <c r="R55" i="4"/>
  <c r="S55" i="4"/>
  <c r="U55" i="4"/>
  <c r="T55" i="4"/>
  <c r="Q55" i="4"/>
  <c r="M55" i="4"/>
  <c r="L55" i="4"/>
  <c r="K55" i="4"/>
  <c r="J55" i="4"/>
  <c r="I55" i="4"/>
  <c r="H55" i="4"/>
  <c r="G55" i="4"/>
  <c r="F55" i="4"/>
  <c r="E55" i="4"/>
  <c r="D55" i="4"/>
  <c r="C55" i="4"/>
  <c r="AA46" i="4"/>
  <c r="Z46" i="4"/>
  <c r="U46" i="4"/>
  <c r="T46" i="4"/>
  <c r="AA40" i="4"/>
  <c r="Z40" i="4"/>
  <c r="U40" i="4"/>
  <c r="T40" i="4"/>
  <c r="AA52" i="4"/>
  <c r="Z52" i="4"/>
  <c r="U52" i="4"/>
  <c r="T52" i="4"/>
  <c r="AA9" i="4"/>
  <c r="Z9" i="4"/>
  <c r="U9" i="4"/>
  <c r="T9" i="4"/>
  <c r="AA3" i="4"/>
  <c r="Z3" i="4"/>
  <c r="U3" i="4"/>
  <c r="T3" i="4"/>
  <c r="AA53" i="4"/>
  <c r="Z53" i="4"/>
  <c r="U53" i="4"/>
  <c r="T53" i="4"/>
  <c r="AA34" i="4"/>
  <c r="Z34" i="4"/>
  <c r="U34" i="4"/>
  <c r="T34" i="4"/>
  <c r="AA4" i="4"/>
  <c r="Z4" i="4"/>
  <c r="U4" i="4"/>
  <c r="T4" i="4"/>
  <c r="AA14" i="4"/>
  <c r="Z14" i="4"/>
  <c r="U14" i="4"/>
  <c r="T14" i="4"/>
  <c r="AA44" i="4"/>
  <c r="Z44" i="4"/>
  <c r="U44" i="4"/>
  <c r="T44" i="4"/>
  <c r="AA13" i="4"/>
  <c r="Z13" i="4"/>
  <c r="U13" i="4"/>
  <c r="T13" i="4"/>
  <c r="AA43" i="4"/>
  <c r="Z43" i="4"/>
  <c r="U43" i="4"/>
  <c r="T43" i="4"/>
  <c r="AA30" i="4"/>
  <c r="Z30" i="4"/>
  <c r="U30" i="4"/>
  <c r="T30" i="4"/>
  <c r="AA42" i="4"/>
  <c r="Z42" i="4"/>
  <c r="U42" i="4"/>
  <c r="T42" i="4"/>
  <c r="AA19" i="4"/>
  <c r="Z19" i="4"/>
  <c r="U19" i="4"/>
  <c r="T19" i="4"/>
  <c r="AA25" i="4"/>
  <c r="Z25" i="4"/>
  <c r="U25" i="4"/>
  <c r="T25" i="4"/>
  <c r="AA38" i="4"/>
  <c r="Z38" i="4"/>
  <c r="U38" i="4"/>
  <c r="T38" i="4"/>
  <c r="AA6" i="4"/>
  <c r="Z6" i="4"/>
  <c r="U6" i="4"/>
  <c r="T6" i="4"/>
  <c r="AA15" i="4"/>
  <c r="Z15" i="4"/>
  <c r="U15" i="4"/>
  <c r="T15" i="4"/>
  <c r="AA27" i="4"/>
  <c r="Z27" i="4"/>
  <c r="U27" i="4"/>
  <c r="T27" i="4"/>
  <c r="AA29" i="4"/>
  <c r="Z29" i="4"/>
  <c r="U29" i="4"/>
  <c r="T29" i="4"/>
  <c r="AA51" i="4"/>
  <c r="Z51" i="4"/>
  <c r="U51" i="4"/>
  <c r="T51" i="4"/>
  <c r="AA26" i="4"/>
  <c r="Z26" i="4"/>
  <c r="U26" i="4"/>
  <c r="T26" i="4"/>
  <c r="AA31" i="4"/>
  <c r="Z31" i="4"/>
  <c r="U31" i="4"/>
  <c r="T31" i="4"/>
  <c r="AL29" i="4"/>
  <c r="AA45" i="4"/>
  <c r="Z45" i="4"/>
  <c r="U45" i="4"/>
  <c r="T45" i="4"/>
  <c r="AA23" i="4"/>
  <c r="Z23" i="4"/>
  <c r="U23" i="4"/>
  <c r="T23" i="4"/>
  <c r="AA28" i="4"/>
  <c r="Z28" i="4"/>
  <c r="U28" i="4"/>
  <c r="T28" i="4"/>
  <c r="AA49" i="4"/>
  <c r="Z49" i="4"/>
  <c r="U49" i="4"/>
  <c r="T49" i="4"/>
  <c r="AA32" i="4"/>
  <c r="Z32" i="4"/>
  <c r="U32" i="4"/>
  <c r="T32" i="4"/>
  <c r="AA37" i="4"/>
  <c r="Z37" i="4"/>
  <c r="U37" i="4"/>
  <c r="T37" i="4"/>
  <c r="AA12" i="4"/>
  <c r="Z12" i="4"/>
  <c r="U12" i="4"/>
  <c r="T12" i="4"/>
  <c r="AA47" i="4"/>
  <c r="Z47" i="4"/>
  <c r="U47" i="4"/>
  <c r="T47" i="4"/>
  <c r="AA22" i="4"/>
  <c r="Z22" i="4"/>
  <c r="U22" i="4"/>
  <c r="T22" i="4"/>
  <c r="AA21" i="4"/>
  <c r="Z21" i="4"/>
  <c r="U21" i="4"/>
  <c r="T21" i="4"/>
  <c r="AA16" i="4"/>
  <c r="Z16" i="4"/>
  <c r="U16" i="4"/>
  <c r="T16" i="4"/>
  <c r="AA48" i="4"/>
  <c r="Z48" i="4"/>
  <c r="U48" i="4"/>
  <c r="T48" i="4"/>
  <c r="AA36" i="4"/>
  <c r="Z36" i="4"/>
  <c r="U36" i="4"/>
  <c r="T36" i="4"/>
  <c r="AA24" i="4"/>
  <c r="Z24" i="4"/>
  <c r="U24" i="4"/>
  <c r="T24" i="4"/>
  <c r="AA39" i="4"/>
  <c r="Z39" i="4"/>
  <c r="U39" i="4"/>
  <c r="T39" i="4"/>
  <c r="AA10" i="4"/>
  <c r="Z10" i="4"/>
  <c r="U10" i="4"/>
  <c r="T10" i="4"/>
  <c r="AA8" i="4"/>
  <c r="Z8" i="4"/>
  <c r="U8" i="4"/>
  <c r="T8" i="4"/>
  <c r="AA7" i="4"/>
  <c r="Z7" i="4"/>
  <c r="U7" i="4"/>
  <c r="T7" i="4"/>
  <c r="AA50" i="4"/>
  <c r="Z50" i="4"/>
  <c r="U50" i="4"/>
  <c r="T50" i="4"/>
  <c r="AA41" i="4"/>
  <c r="Z41" i="4"/>
  <c r="U41" i="4"/>
  <c r="T41" i="4"/>
  <c r="AA33" i="4"/>
  <c r="Z33" i="4"/>
  <c r="U33" i="4"/>
  <c r="T33" i="4"/>
  <c r="AA11" i="4"/>
  <c r="Z11" i="4"/>
  <c r="U11" i="4"/>
  <c r="T11" i="4"/>
  <c r="AA5" i="4"/>
  <c r="Z5" i="4"/>
  <c r="U5" i="4"/>
  <c r="T5" i="4"/>
  <c r="AA35" i="4"/>
  <c r="Z35" i="4"/>
  <c r="U35" i="4"/>
  <c r="T35" i="4"/>
  <c r="AV5" i="4"/>
  <c r="AU5" i="4"/>
  <c r="AQ5" i="4"/>
  <c r="AP5" i="4"/>
  <c r="AA18" i="4"/>
  <c r="Z18" i="4"/>
  <c r="U18" i="4"/>
  <c r="T18" i="4"/>
  <c r="AV4" i="4"/>
  <c r="AU4" i="4"/>
  <c r="AQ4" i="4"/>
  <c r="AP4" i="4"/>
  <c r="AA20" i="4"/>
  <c r="Z20" i="4"/>
  <c r="U20" i="4"/>
  <c r="T20" i="4"/>
  <c r="AA17" i="4"/>
  <c r="Z17" i="4"/>
  <c r="U17" i="4"/>
  <c r="T17" i="4"/>
  <c r="W55" i="3"/>
  <c r="R55" i="3"/>
  <c r="S55" i="3"/>
  <c r="U55" i="3"/>
  <c r="U47" i="3"/>
  <c r="U48" i="3"/>
  <c r="U49" i="3"/>
  <c r="U50" i="3"/>
  <c r="U51" i="3"/>
  <c r="U52" i="3"/>
  <c r="U53" i="3"/>
  <c r="U37" i="3"/>
  <c r="U38" i="3"/>
  <c r="U39" i="3"/>
  <c r="U40" i="3"/>
  <c r="U41" i="3"/>
  <c r="U42" i="3"/>
  <c r="U43" i="3"/>
  <c r="U44" i="3"/>
  <c r="U45" i="3"/>
  <c r="U46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4" i="3"/>
  <c r="U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3" i="3"/>
  <c r="T55" i="3"/>
  <c r="Y55" i="3"/>
  <c r="X55" i="3"/>
  <c r="AA55" i="3"/>
  <c r="AA46" i="3"/>
  <c r="AA47" i="3"/>
  <c r="AA48" i="3"/>
  <c r="AA49" i="3"/>
  <c r="AA50" i="3"/>
  <c r="AA51" i="3"/>
  <c r="AA52" i="3"/>
  <c r="AA53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4" i="3"/>
  <c r="AA5" i="3"/>
  <c r="AA6" i="3"/>
  <c r="AA7" i="3"/>
  <c r="AA8" i="3"/>
  <c r="AA9" i="3"/>
  <c r="AA10" i="3"/>
  <c r="AA11" i="3"/>
  <c r="AA12" i="3"/>
  <c r="AA13" i="3"/>
  <c r="AA14" i="3"/>
  <c r="AA15" i="3"/>
  <c r="AA16" i="3"/>
  <c r="AA17" i="3"/>
  <c r="AA3" i="3"/>
  <c r="Z55" i="3"/>
  <c r="Z42" i="3"/>
  <c r="Z43" i="3"/>
  <c r="Z44" i="3"/>
  <c r="Z45" i="3"/>
  <c r="Z46" i="3"/>
  <c r="Z47" i="3"/>
  <c r="Z48" i="3"/>
  <c r="Z49" i="3"/>
  <c r="Z50" i="3"/>
  <c r="Z51" i="3"/>
  <c r="Z52" i="3"/>
  <c r="Z53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" i="3"/>
  <c r="Z5" i="3"/>
  <c r="Z6" i="3"/>
  <c r="Z7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3" i="3"/>
  <c r="T47" i="3"/>
  <c r="T48" i="3"/>
  <c r="T49" i="3"/>
  <c r="T50" i="3"/>
  <c r="T51" i="3"/>
  <c r="T52" i="3"/>
  <c r="T53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4" i="3"/>
  <c r="T5" i="3"/>
  <c r="T6" i="3"/>
  <c r="T7" i="3"/>
  <c r="T8" i="3"/>
  <c r="T9" i="3"/>
  <c r="T10" i="3"/>
  <c r="T11" i="3"/>
  <c r="T12" i="3"/>
  <c r="T3" i="3"/>
  <c r="Q55" i="3"/>
  <c r="M55" i="3"/>
  <c r="L55" i="3"/>
  <c r="K55" i="3"/>
  <c r="J55" i="3"/>
  <c r="I55" i="3"/>
  <c r="H55" i="3"/>
  <c r="G55" i="3"/>
  <c r="F55" i="3"/>
  <c r="E55" i="3"/>
  <c r="D55" i="3"/>
  <c r="C55" i="3"/>
  <c r="AL29" i="3"/>
  <c r="AV5" i="3"/>
  <c r="AU5" i="3"/>
  <c r="AQ5" i="3"/>
  <c r="AP5" i="3"/>
  <c r="AV4" i="3"/>
  <c r="AU4" i="3"/>
  <c r="AQ4" i="3"/>
  <c r="AP4" i="3"/>
</calcChain>
</file>

<file path=xl/sharedStrings.xml><?xml version="1.0" encoding="utf-8"?>
<sst xmlns="http://schemas.openxmlformats.org/spreadsheetml/2006/main" count="153" uniqueCount="67">
  <si>
    <t>TOTAL</t>
  </si>
  <si>
    <t>Sponsors</t>
  </si>
  <si>
    <t>Children 5-18</t>
  </si>
  <si>
    <t>ALASKA</t>
  </si>
  <si>
    <t>ALABAMA</t>
  </si>
  <si>
    <t>ARKANSAS</t>
  </si>
  <si>
    <t>ARIZONA</t>
  </si>
  <si>
    <t>CALIFORNIA</t>
  </si>
  <si>
    <t>COLORADO</t>
  </si>
  <si>
    <t>CONNECTICUT</t>
  </si>
  <si>
    <t>DELAWARE</t>
  </si>
  <si>
    <t>FLORIDA</t>
  </si>
  <si>
    <t>GEORGIA</t>
  </si>
  <si>
    <t>HAWAII</t>
  </si>
  <si>
    <t>IOWA</t>
  </si>
  <si>
    <t>IDAHO</t>
  </si>
  <si>
    <t>ILLINOIS</t>
  </si>
  <si>
    <t>INDIANA</t>
  </si>
  <si>
    <t>KANSAS</t>
  </si>
  <si>
    <t>KENTUCKY</t>
  </si>
  <si>
    <t>LOUISIANA</t>
  </si>
  <si>
    <t>MASSACHUSETTS</t>
  </si>
  <si>
    <t>MARYLAND</t>
  </si>
  <si>
    <t>MAINE</t>
  </si>
  <si>
    <t>MICHIGAN</t>
  </si>
  <si>
    <t>MINNESOTA</t>
  </si>
  <si>
    <t>MISSOURI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</si>
  <si>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</si>
  <si>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</si>
  <si>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</si>
  <si>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</si>
  <si>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</si>
  <si>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</si>
  <si>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</si>
  <si>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</si>
  <si>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</si>
  <si>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</si>
  <si>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</si>
  <si>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</si>
  <si>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</si>
  <si>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</si>
  <si>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</si>
  <si>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</si>
  <si>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</si>
  <si>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</si>
  <si>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</si>
  <si>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</si>
  <si>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</si>
  <si>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VERMONT</t>
  </si>
  <si>
    <t>WASHINGTON</t>
  </si>
  <si>
    <t>WISCONSIN</t>
  </si>
  <si>
    <t>WEST VIRGINIA</t>
  </si>
  <si>
    <t>WYOMING</t>
  </si>
  <si>
    <t>STATE</t>
  </si>
  <si>
    <t>%</t>
  </si>
  <si>
    <t>DIST OF COL</t>
  </si>
  <si>
    <t>DUES</t>
  </si>
  <si>
    <t>NO. DEPENDENTS</t>
  </si>
  <si>
    <t>PREV YR</t>
  </si>
  <si>
    <t xml:space="preserve">Dependent Data prepared by the Defense Manpower Data Center on August 22, 2017, DRS # 112420    </t>
  </si>
  <si>
    <t># DIFF FR</t>
  </si>
  <si>
    <t>$ DIFF FR</t>
  </si>
  <si>
    <t>RANK</t>
  </si>
  <si>
    <t>MIDEP</t>
  </si>
  <si>
    <t>Key points</t>
  </si>
  <si>
    <t>Decrease in mil dependents over the past 3 years - 20k, 17K</t>
  </si>
  <si>
    <t>Decrease of 2% in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</si>
</sst>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#,###,##0"/>
    <numFmt numFmtId="165" formatCode="&quot;$&quot;#,##0"/>
    <numFmt numFmtId="166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Arial"/>
    </font>
    <font>
      <b/>
      <sz val="9"/>
      <color theme="1"/>
      <name val="Arial"/>
    </font>
    <font>
      <sz val="9"/>
      <color theme="1"/>
      <name val="Calibri"/>
      <family val="2"/>
      <scheme val="minor"/>
    </font>
    <font>
      <sz val="9"/>
      <color rgb="FF000000"/>
      <name val="Arial"/>
    </font>
    <font>
      <sz val="8"/>
      <color theme="0"/>
      <name val="Arial"/>
    </font>
    <font>
      <b/>
      <sz val="8"/>
      <color theme="0"/>
      <name val="Arial"/>
    </font>
    <font>
      <sz val="8"/>
      <color theme="0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65"/>
        <bgColor rgb="FF000000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110">
    <xf numFmtId="0" fontId="0" fillId="0" borderId="0" xfId="0"/>
    <xf numFmtId="0" fontId="19" fillId="33" borderId="0" xfId="0" applyNumberFormat="1" applyFont="1" applyFill="1" applyBorder="1" applyAlignment="1" applyProtection="1">
      <alignment horizontal="left"/>
    </xf>
    <xf numFmtId="166" fontId="19" fillId="33" borderId="0" xfId="0" applyNumberFormat="1" applyFont="1" applyFill="1" applyBorder="1" applyAlignment="1" applyProtection="1">
      <alignment horizontal="left"/>
    </xf>
    <xf numFmtId="0" fontId="21" fillId="0" borderId="0" xfId="0" applyFont="1" applyAlignment="1">
      <alignment horizontal="left"/>
    </xf>
    <xf numFmtId="0" fontId="19" fillId="0" borderId="10" xfId="0" applyNumberFormat="1" applyFont="1" applyFill="1" applyBorder="1" applyAlignment="1" applyProtection="1">
      <alignment horizontal="left" vertical="top"/>
    </xf>
    <xf numFmtId="164" fontId="19" fillId="0" borderId="10" xfId="0" applyNumberFormat="1" applyFont="1" applyFill="1" applyBorder="1" applyAlignment="1" applyProtection="1">
      <alignment horizontal="left"/>
    </xf>
    <xf numFmtId="3" fontId="19" fillId="0" borderId="10" xfId="42" applyNumberFormat="1" applyFont="1" applyBorder="1" applyAlignment="1">
      <alignment horizontal="left"/>
    </xf>
    <xf numFmtId="41" fontId="19" fillId="33" borderId="10" xfId="0" applyNumberFormat="1" applyFont="1" applyFill="1" applyBorder="1" applyAlignment="1" applyProtection="1">
      <alignment horizontal="left"/>
    </xf>
    <xf numFmtId="3" fontId="19" fillId="36" borderId="11" xfId="42" applyNumberFormat="1" applyFont="1" applyFill="1" applyBorder="1" applyAlignment="1">
      <alignment horizontal="left"/>
    </xf>
    <xf numFmtId="165" fontId="19" fillId="0" borderId="10" xfId="42" applyNumberFormat="1" applyFont="1" applyBorder="1" applyAlignment="1">
      <alignment horizontal="left"/>
    </xf>
    <xf numFmtId="42" fontId="19" fillId="35" borderId="10" xfId="0" applyNumberFormat="1" applyFont="1" applyFill="1" applyBorder="1" applyAlignment="1" applyProtection="1">
      <alignment horizontal="left"/>
    </xf>
    <xf numFmtId="44" fontId="19" fillId="33" borderId="10" xfId="0" applyNumberFormat="1" applyFont="1" applyFill="1" applyBorder="1" applyAlignment="1" applyProtection="1">
      <alignment horizontal="left"/>
    </xf>
    <xf numFmtId="166" fontId="19" fillId="33" borderId="10" xfId="0" applyNumberFormat="1" applyFont="1" applyFill="1" applyBorder="1" applyAlignment="1" applyProtection="1">
      <alignment horizontal="left"/>
    </xf>
    <xf numFmtId="3" fontId="19" fillId="0" borderId="10" xfId="42" applyNumberFormat="1" applyFont="1" applyFill="1" applyBorder="1" applyAlignment="1">
      <alignment horizontal="left"/>
    </xf>
    <xf numFmtId="0" fontId="19" fillId="0" borderId="0" xfId="0" applyNumberFormat="1" applyFont="1" applyFill="1" applyBorder="1" applyAlignment="1" applyProtection="1">
      <alignment horizontal="left"/>
    </xf>
    <xf numFmtId="3" fontId="19" fillId="38" borderId="10" xfId="42" applyNumberFormat="1" applyFont="1" applyFill="1" applyBorder="1" applyAlignment="1">
      <alignment horizontal="left"/>
    </xf>
    <xf numFmtId="3" fontId="19" fillId="36" borderId="10" xfId="42" applyNumberFormat="1" applyFont="1" applyFill="1" applyBorder="1" applyAlignment="1">
      <alignment horizontal="left"/>
    </xf>
    <xf numFmtId="0" fontId="19" fillId="0" borderId="0" xfId="0" applyNumberFormat="1" applyFont="1" applyFill="1" applyBorder="1" applyAlignment="1" applyProtection="1">
      <alignment horizontal="left" vertical="top"/>
    </xf>
    <xf numFmtId="164" fontId="19" fillId="0" borderId="0" xfId="0" applyNumberFormat="1" applyFont="1" applyFill="1" applyBorder="1" applyAlignment="1" applyProtection="1">
      <alignment horizontal="left"/>
    </xf>
    <xf numFmtId="3" fontId="19" fillId="0" borderId="0" xfId="0" applyNumberFormat="1" applyFont="1" applyBorder="1" applyAlignment="1">
      <alignment horizontal="left"/>
    </xf>
    <xf numFmtId="41" fontId="19" fillId="33" borderId="0" xfId="0" applyNumberFormat="1" applyFont="1" applyFill="1" applyBorder="1" applyAlignment="1" applyProtection="1">
      <alignment horizontal="left"/>
    </xf>
    <xf numFmtId="3" fontId="19" fillId="0" borderId="0" xfId="0" applyNumberFormat="1" applyFont="1" applyFill="1" applyBorder="1" applyAlignment="1">
      <alignment horizontal="left"/>
    </xf>
    <xf numFmtId="165" fontId="19" fillId="0" borderId="0" xfId="0" applyNumberFormat="1" applyFont="1" applyBorder="1" applyAlignment="1">
      <alignment horizontal="left"/>
    </xf>
    <xf numFmtId="0" fontId="20" fillId="0" borderId="10" xfId="0" applyNumberFormat="1" applyFont="1" applyFill="1" applyBorder="1" applyAlignment="1" applyProtection="1">
      <alignment horizontal="left" vertical="center"/>
    </xf>
    <xf numFmtId="164" fontId="19" fillId="34" borderId="10" xfId="0" applyNumberFormat="1" applyFont="1" applyFill="1" applyBorder="1" applyAlignment="1" applyProtection="1">
      <alignment horizontal="left"/>
    </xf>
    <xf numFmtId="3" fontId="19" fillId="0" borderId="10" xfId="0" applyNumberFormat="1" applyFont="1" applyFill="1" applyBorder="1" applyAlignment="1">
      <alignment horizontal="left"/>
    </xf>
    <xf numFmtId="165" fontId="19" fillId="0" borderId="10" xfId="0" applyNumberFormat="1" applyFont="1" applyBorder="1" applyAlignment="1">
      <alignment horizontal="left"/>
    </xf>
    <xf numFmtId="3" fontId="19" fillId="0" borderId="0" xfId="0" applyNumberFormat="1" applyFont="1" applyAlignment="1">
      <alignment horizontal="left"/>
    </xf>
    <xf numFmtId="165" fontId="19" fillId="0" borderId="0" xfId="0" applyNumberFormat="1" applyFont="1" applyAlignment="1">
      <alignment horizontal="left"/>
    </xf>
    <xf numFmtId="0" fontId="21" fillId="0" borderId="0" xfId="0" applyFont="1" applyBorder="1" applyAlignment="1">
      <alignment horizontal="left"/>
    </xf>
    <xf numFmtId="164" fontId="21" fillId="0" borderId="0" xfId="0" applyNumberFormat="1" applyFont="1" applyBorder="1" applyAlignment="1">
      <alignment horizontal="left"/>
    </xf>
    <xf numFmtId="41" fontId="21" fillId="0" borderId="0" xfId="0" applyNumberFormat="1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41" fontId="21" fillId="0" borderId="0" xfId="0" applyNumberFormat="1" applyFont="1" applyAlignment="1">
      <alignment horizontal="left"/>
    </xf>
    <xf numFmtId="166" fontId="19" fillId="33" borderId="11" xfId="0" applyNumberFormat="1" applyFont="1" applyFill="1" applyBorder="1" applyAlignment="1" applyProtection="1">
      <alignment horizontal="left"/>
    </xf>
    <xf numFmtId="164" fontId="20" fillId="0" borderId="10" xfId="0" applyNumberFormat="1" applyFont="1" applyFill="1" applyBorder="1" applyAlignment="1" applyProtection="1">
      <alignment horizontal="left"/>
    </xf>
    <xf numFmtId="3" fontId="20" fillId="0" borderId="10" xfId="42" applyNumberFormat="1" applyFont="1" applyBorder="1" applyAlignment="1">
      <alignment horizontal="left"/>
    </xf>
    <xf numFmtId="41" fontId="20" fillId="33" borderId="10" xfId="0" applyNumberFormat="1" applyFont="1" applyFill="1" applyBorder="1" applyAlignment="1" applyProtection="1">
      <alignment horizontal="left"/>
    </xf>
    <xf numFmtId="166" fontId="20" fillId="33" borderId="11" xfId="0" applyNumberFormat="1" applyFont="1" applyFill="1" applyBorder="1" applyAlignment="1" applyProtection="1">
      <alignment horizontal="left"/>
    </xf>
    <xf numFmtId="3" fontId="20" fillId="36" borderId="11" xfId="42" applyNumberFormat="1" applyFont="1" applyFill="1" applyBorder="1" applyAlignment="1">
      <alignment horizontal="left"/>
    </xf>
    <xf numFmtId="165" fontId="20" fillId="0" borderId="10" xfId="42" applyNumberFormat="1" applyFont="1" applyBorder="1" applyAlignment="1">
      <alignment horizontal="left"/>
    </xf>
    <xf numFmtId="42" fontId="20" fillId="35" borderId="10" xfId="0" applyNumberFormat="1" applyFont="1" applyFill="1" applyBorder="1" applyAlignment="1" applyProtection="1">
      <alignment horizontal="left"/>
    </xf>
    <xf numFmtId="44" fontId="20" fillId="33" borderId="10" xfId="0" applyNumberFormat="1" applyFont="1" applyFill="1" applyBorder="1" applyAlignment="1" applyProtection="1">
      <alignment horizontal="left"/>
    </xf>
    <xf numFmtId="166" fontId="20" fillId="33" borderId="10" xfId="0" applyNumberFormat="1" applyFont="1" applyFill="1" applyBorder="1" applyAlignment="1" applyProtection="1">
      <alignment horizontal="left"/>
    </xf>
    <xf numFmtId="6" fontId="19" fillId="33" borderId="0" xfId="0" applyNumberFormat="1" applyFont="1" applyFill="1" applyBorder="1" applyAlignment="1" applyProtection="1">
      <alignment horizontal="left"/>
    </xf>
    <xf numFmtId="6" fontId="19" fillId="0" borderId="10" xfId="42" applyNumberFormat="1" applyFont="1" applyBorder="1" applyAlignment="1">
      <alignment horizontal="left"/>
    </xf>
    <xf numFmtId="6" fontId="19" fillId="0" borderId="10" xfId="0" applyNumberFormat="1" applyFont="1" applyFill="1" applyBorder="1" applyAlignment="1" applyProtection="1">
      <alignment horizontal="left"/>
    </xf>
    <xf numFmtId="6" fontId="19" fillId="0" borderId="10" xfId="42" applyNumberFormat="1" applyFont="1" applyFill="1" applyBorder="1" applyAlignment="1">
      <alignment horizontal="left"/>
    </xf>
    <xf numFmtId="6" fontId="19" fillId="38" borderId="10" xfId="42" applyNumberFormat="1" applyFont="1" applyFill="1" applyBorder="1" applyAlignment="1">
      <alignment horizontal="left"/>
    </xf>
    <xf numFmtId="6" fontId="19" fillId="0" borderId="0" xfId="0" applyNumberFormat="1" applyFont="1" applyBorder="1" applyAlignment="1">
      <alignment horizontal="left"/>
    </xf>
    <xf numFmtId="6" fontId="19" fillId="0" borderId="0" xfId="0" applyNumberFormat="1" applyFont="1" applyFill="1" applyBorder="1" applyAlignment="1" applyProtection="1">
      <alignment horizontal="left"/>
    </xf>
    <xf numFmtId="6" fontId="19" fillId="0" borderId="0" xfId="0" applyNumberFormat="1" applyFont="1" applyFill="1" applyBorder="1" applyAlignment="1" applyProtection="1">
      <alignment horizontal="left"/>
    </xf>
    <xf numFmtId="6" fontId="21" fillId="0" borderId="0" xfId="0" applyNumberFormat="1" applyFont="1" applyBorder="1" applyAlignment="1">
      <alignment horizontal="left"/>
    </xf>
    <xf numFmtId="6" fontId="21" fillId="0" borderId="0" xfId="0" applyNumberFormat="1" applyFont="1" applyFill="1" applyAlignment="1">
      <alignment horizontal="left"/>
    </xf>
    <xf numFmtId="38" fontId="19" fillId="33" borderId="10" xfId="0" applyNumberFormat="1" applyFont="1" applyFill="1" applyBorder="1" applyAlignment="1" applyProtection="1">
      <alignment horizontal="left"/>
    </xf>
    <xf numFmtId="38" fontId="19" fillId="33" borderId="0" xfId="0" applyNumberFormat="1" applyFont="1" applyFill="1" applyBorder="1" applyAlignment="1" applyProtection="1">
      <alignment horizontal="left"/>
    </xf>
    <xf numFmtId="38" fontId="21" fillId="0" borderId="0" xfId="0" applyNumberFormat="1" applyFont="1" applyBorder="1" applyAlignment="1">
      <alignment horizontal="left"/>
    </xf>
    <xf numFmtId="38" fontId="21" fillId="0" borderId="0" xfId="0" applyNumberFormat="1" applyFont="1" applyAlignment="1">
      <alignment horizontal="left"/>
    </xf>
    <xf numFmtId="6" fontId="19" fillId="0" borderId="0" xfId="0" applyNumberFormat="1" applyFont="1" applyFill="1" applyBorder="1" applyAlignment="1" applyProtection="1"/>
    <xf numFmtId="0" fontId="22" fillId="41" borderId="0" xfId="0" applyFont="1" applyFill="1"/>
    <xf numFmtId="164" fontId="19" fillId="39" borderId="10" xfId="0" applyNumberFormat="1" applyFont="1" applyFill="1" applyBorder="1" applyAlignment="1" applyProtection="1">
      <alignment horizontal="left"/>
    </xf>
    <xf numFmtId="164" fontId="20" fillId="39" borderId="10" xfId="0" applyNumberFormat="1" applyFont="1" applyFill="1" applyBorder="1" applyAlignment="1" applyProtection="1">
      <alignment horizontal="left"/>
    </xf>
    <xf numFmtId="164" fontId="20" fillId="39" borderId="0" xfId="0" applyNumberFormat="1" applyFont="1" applyFill="1" applyBorder="1" applyAlignment="1" applyProtection="1">
      <alignment horizontal="left"/>
    </xf>
    <xf numFmtId="6" fontId="20" fillId="39" borderId="0" xfId="0" applyNumberFormat="1" applyFont="1" applyFill="1" applyBorder="1" applyAlignment="1">
      <alignment horizontal="left"/>
    </xf>
    <xf numFmtId="6" fontId="19" fillId="0" borderId="0" xfId="0" applyNumberFormat="1" applyFont="1" applyFill="1" applyBorder="1" applyAlignment="1" applyProtection="1">
      <alignment horizontal="left"/>
    </xf>
    <xf numFmtId="166" fontId="19" fillId="0" borderId="10" xfId="0" applyNumberFormat="1" applyFont="1" applyFill="1" applyBorder="1" applyAlignment="1" applyProtection="1">
      <alignment horizontal="left"/>
    </xf>
    <xf numFmtId="166" fontId="21" fillId="0" borderId="0" xfId="0" applyNumberFormat="1" applyFont="1" applyBorder="1" applyAlignment="1">
      <alignment horizontal="left"/>
    </xf>
    <xf numFmtId="166" fontId="21" fillId="0" borderId="0" xfId="0" applyNumberFormat="1" applyFont="1" applyAlignment="1">
      <alignment horizontal="left"/>
    </xf>
    <xf numFmtId="166" fontId="19" fillId="0" borderId="0" xfId="0" applyNumberFormat="1" applyFont="1" applyFill="1" applyBorder="1" applyAlignment="1" applyProtection="1">
      <alignment horizontal="left"/>
    </xf>
    <xf numFmtId="0" fontId="23" fillId="33" borderId="0" xfId="0" applyNumberFormat="1" applyFont="1" applyFill="1" applyBorder="1" applyAlignment="1" applyProtection="1">
      <alignment horizontal="left"/>
    </xf>
    <xf numFmtId="0" fontId="23" fillId="37" borderId="0" xfId="0" applyNumberFormat="1" applyFont="1" applyFill="1" applyBorder="1" applyAlignment="1" applyProtection="1">
      <alignment horizontal="left"/>
    </xf>
    <xf numFmtId="166" fontId="23" fillId="37" borderId="0" xfId="0" applyNumberFormat="1" applyFont="1" applyFill="1" applyAlignment="1">
      <alignment horizontal="center"/>
    </xf>
    <xf numFmtId="165" fontId="23" fillId="40" borderId="0" xfId="0" applyNumberFormat="1" applyFont="1" applyFill="1" applyAlignment="1">
      <alignment horizontal="left"/>
    </xf>
    <xf numFmtId="0" fontId="23" fillId="37" borderId="10" xfId="0" applyNumberFormat="1" applyFont="1" applyFill="1" applyBorder="1" applyAlignment="1" applyProtection="1">
      <alignment horizontal="left" vertical="center"/>
    </xf>
    <xf numFmtId="164" fontId="23" fillId="37" borderId="10" xfId="0" applyNumberFormat="1" applyFont="1" applyFill="1" applyBorder="1" applyAlignment="1" applyProtection="1">
      <alignment horizontal="left"/>
    </xf>
    <xf numFmtId="3" fontId="23" fillId="37" borderId="0" xfId="0" applyNumberFormat="1" applyFont="1" applyFill="1" applyBorder="1" applyAlignment="1">
      <alignment horizontal="left"/>
    </xf>
    <xf numFmtId="1" fontId="23" fillId="37" borderId="10" xfId="0" applyNumberFormat="1" applyFont="1" applyFill="1" applyBorder="1" applyAlignment="1" applyProtection="1">
      <alignment horizontal="left"/>
    </xf>
    <xf numFmtId="0" fontId="24" fillId="37" borderId="13" xfId="0" applyNumberFormat="1" applyFont="1" applyFill="1" applyBorder="1" applyAlignment="1" applyProtection="1">
      <alignment horizontal="left" vertical="center"/>
    </xf>
    <xf numFmtId="166" fontId="23" fillId="37" borderId="15" xfId="0" applyNumberFormat="1" applyFont="1" applyFill="1" applyBorder="1" applyAlignment="1" applyProtection="1">
      <alignment horizontal="left" vertical="center"/>
    </xf>
    <xf numFmtId="0" fontId="23" fillId="40" borderId="0" xfId="0" applyFont="1" applyFill="1" applyBorder="1" applyAlignment="1">
      <alignment horizontal="left"/>
    </xf>
    <xf numFmtId="6" fontId="24" fillId="37" borderId="10" xfId="0" applyNumberFormat="1" applyFont="1" applyFill="1" applyBorder="1" applyAlignment="1">
      <alignment horizontal="left" vertical="center"/>
    </xf>
    <xf numFmtId="6" fontId="24" fillId="37" borderId="10" xfId="0" applyNumberFormat="1" applyFont="1" applyFill="1" applyBorder="1" applyAlignment="1" applyProtection="1">
      <alignment horizontal="left"/>
    </xf>
    <xf numFmtId="6" fontId="24" fillId="37" borderId="12" xfId="0" applyNumberFormat="1" applyFont="1" applyFill="1" applyBorder="1" applyAlignment="1">
      <alignment horizontal="left"/>
    </xf>
    <xf numFmtId="166" fontId="23" fillId="37" borderId="10" xfId="0" applyNumberFormat="1" applyFont="1" applyFill="1" applyBorder="1" applyAlignment="1" applyProtection="1">
      <alignment horizontal="left"/>
    </xf>
    <xf numFmtId="0" fontId="25" fillId="0" borderId="0" xfId="0" applyFont="1" applyAlignment="1">
      <alignment horizontal="left"/>
    </xf>
    <xf numFmtId="6" fontId="24" fillId="37" borderId="0" xfId="0" applyNumberFormat="1" applyFont="1" applyFill="1" applyBorder="1" applyAlignment="1" applyProtection="1">
      <alignment horizontal="left"/>
    </xf>
    <xf numFmtId="1" fontId="23" fillId="37" borderId="0" xfId="0" applyNumberFormat="1" applyFont="1" applyFill="1" applyBorder="1" applyAlignment="1" applyProtection="1">
      <alignment horizontal="left"/>
    </xf>
    <xf numFmtId="1" fontId="23" fillId="37" borderId="0" xfId="0" applyNumberFormat="1" applyFont="1" applyFill="1" applyAlignment="1">
      <alignment horizontal="center"/>
    </xf>
    <xf numFmtId="1" fontId="19" fillId="0" borderId="11" xfId="0" applyNumberFormat="1" applyFont="1" applyFill="1" applyBorder="1" applyAlignment="1" applyProtection="1">
      <alignment horizontal="left"/>
    </xf>
    <xf numFmtId="1" fontId="19" fillId="0" borderId="0" xfId="0" applyNumberFormat="1" applyFont="1" applyFill="1" applyBorder="1" applyAlignment="1" applyProtection="1">
      <alignment horizontal="left"/>
    </xf>
    <xf numFmtId="1" fontId="19" fillId="33" borderId="0" xfId="0" applyNumberFormat="1" applyFont="1" applyFill="1" applyBorder="1" applyAlignment="1" applyProtection="1">
      <alignment horizontal="left"/>
    </xf>
    <xf numFmtId="1" fontId="21" fillId="0" borderId="0" xfId="0" applyNumberFormat="1" applyFont="1" applyBorder="1" applyAlignment="1">
      <alignment horizontal="left"/>
    </xf>
    <xf numFmtId="1" fontId="21" fillId="0" borderId="0" xfId="0" applyNumberFormat="1" applyFont="1" applyAlignment="1">
      <alignment horizontal="left"/>
    </xf>
    <xf numFmtId="1" fontId="23" fillId="40" borderId="0" xfId="0" applyNumberFormat="1" applyFont="1" applyFill="1" applyBorder="1" applyAlignment="1" applyProtection="1">
      <alignment horizontal="left"/>
    </xf>
    <xf numFmtId="1" fontId="23" fillId="40" borderId="0" xfId="0" applyNumberFormat="1" applyFont="1" applyFill="1" applyAlignment="1">
      <alignment horizontal="center"/>
    </xf>
    <xf numFmtId="1" fontId="19" fillId="40" borderId="11" xfId="0" applyNumberFormat="1" applyFont="1" applyFill="1" applyBorder="1" applyAlignment="1" applyProtection="1">
      <alignment horizontal="left"/>
    </xf>
    <xf numFmtId="3" fontId="19" fillId="40" borderId="11" xfId="42" applyNumberFormat="1" applyFont="1" applyFill="1" applyBorder="1" applyAlignment="1">
      <alignment horizontal="left"/>
    </xf>
    <xf numFmtId="3" fontId="19" fillId="40" borderId="10" xfId="42" applyNumberFormat="1" applyFont="1" applyFill="1" applyBorder="1" applyAlignment="1">
      <alignment horizontal="left"/>
    </xf>
    <xf numFmtId="165" fontId="19" fillId="40" borderId="10" xfId="0" applyNumberFormat="1" applyFont="1" applyFill="1" applyBorder="1" applyAlignment="1">
      <alignment horizontal="left"/>
    </xf>
    <xf numFmtId="1" fontId="19" fillId="40" borderId="10" xfId="0" applyNumberFormat="1" applyFont="1" applyFill="1" applyBorder="1" applyAlignment="1" applyProtection="1">
      <alignment horizontal="left"/>
    </xf>
    <xf numFmtId="1" fontId="19" fillId="37" borderId="10" xfId="0" applyNumberFormat="1" applyFont="1" applyFill="1" applyBorder="1" applyAlignment="1" applyProtection="1">
      <alignment horizontal="left"/>
    </xf>
    <xf numFmtId="6" fontId="20" fillId="39" borderId="14" xfId="0" applyNumberFormat="1" applyFont="1" applyFill="1" applyBorder="1" applyAlignment="1">
      <alignment horizontal="left"/>
    </xf>
    <xf numFmtId="6" fontId="20" fillId="39" borderId="10" xfId="0" applyNumberFormat="1" applyFont="1" applyFill="1" applyBorder="1" applyAlignment="1">
      <alignment horizontal="left"/>
    </xf>
    <xf numFmtId="6" fontId="20" fillId="39" borderId="10" xfId="0" applyNumberFormat="1" applyFont="1" applyFill="1" applyBorder="1" applyAlignment="1" applyProtection="1">
      <alignment horizontal="left"/>
    </xf>
    <xf numFmtId="6" fontId="20" fillId="0" borderId="0" xfId="0" applyNumberFormat="1" applyFont="1" applyFill="1" applyAlignment="1">
      <alignment horizontal="left"/>
    </xf>
    <xf numFmtId="6" fontId="20" fillId="0" borderId="0" xfId="0" applyNumberFormat="1" applyFont="1" applyFill="1" applyBorder="1" applyAlignment="1" applyProtection="1"/>
    <xf numFmtId="6" fontId="20" fillId="0" borderId="0" xfId="0" applyNumberFormat="1" applyFont="1" applyFill="1" applyBorder="1" applyAlignment="1" applyProtection="1">
      <alignment horizontal="left"/>
    </xf>
    <xf numFmtId="6" fontId="19" fillId="0" borderId="0" xfId="0" applyNumberFormat="1" applyFont="1" applyFill="1" applyBorder="1" applyAlignment="1" applyProtection="1">
      <alignment horizontal="left"/>
    </xf>
    <xf numFmtId="41" fontId="24" fillId="37" borderId="0" xfId="0" applyNumberFormat="1" applyFont="1" applyFill="1" applyAlignment="1">
      <alignment horizontal="center"/>
    </xf>
    <xf numFmtId="6" fontId="24" fillId="37" borderId="0" xfId="0" applyNumberFormat="1" applyFont="1" applyFill="1" applyBorder="1" applyAlignment="1" applyProtection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6"/>
  <sheetViews>
    <sheetView view="pageLayout" topLeftCell="A44" zoomScale="190" workbookViewId="0">
      <selection activeCell="R58" sqref="R58"/>
    </sheetView>
  </sheetViews>
  <sheetFormatPr baseColWidth="10" defaultColWidth="8.83203125" defaultRowHeight="12" x14ac:dyDescent="0.15"/>
  <cols>
    <col min="1" max="1" width="2.5" style="1" customWidth="1"/>
    <col min="2" max="2" width="14.1640625" style="1" customWidth="1"/>
    <col min="3" max="13" width="12.5" style="1" hidden="1" customWidth="1"/>
    <col min="14" max="14" width="0.6640625" style="92" customWidth="1"/>
    <col min="15" max="15" width="4.5" style="92" customWidth="1"/>
    <col min="16" max="16" width="0.6640625" style="92" customWidth="1"/>
    <col min="17" max="17" width="7.1640625" style="27" bestFit="1" customWidth="1"/>
    <col min="18" max="18" width="7.1640625" style="14" bestFit="1" customWidth="1"/>
    <col min="19" max="19" width="7.5" style="33" bestFit="1" customWidth="1"/>
    <col min="20" max="20" width="7" style="57" bestFit="1" customWidth="1"/>
    <col min="21" max="21" width="5" style="67" bestFit="1" customWidth="1"/>
    <col min="22" max="22" width="0.6640625" style="28" customWidth="1"/>
    <col min="23" max="23" width="8.6640625" style="50" bestFit="1" customWidth="1"/>
    <col min="24" max="24" width="8.6640625" style="53" bestFit="1" customWidth="1"/>
    <col min="25" max="25" width="8.6640625" style="104" bestFit="1" customWidth="1"/>
    <col min="26" max="26" width="8.1640625" style="51" bestFit="1" customWidth="1"/>
    <col min="27" max="27" width="5.83203125" style="1" customWidth="1"/>
    <col min="28" max="37" width="8.83203125" style="1"/>
    <col min="38" max="43" width="9.1640625" style="1" bestFit="1" customWidth="1"/>
    <col min="44" max="44" width="8.83203125" style="1"/>
    <col min="45" max="46" width="9.1640625" style="1" bestFit="1" customWidth="1"/>
    <col min="47" max="47" width="10.1640625" style="1" bestFit="1" customWidth="1"/>
    <col min="48" max="48" width="9.1640625" style="1" bestFit="1" customWidth="1"/>
    <col min="49" max="16384" width="8.83203125" style="1"/>
  </cols>
  <sheetData>
    <row r="1" spans="1:48" s="69" customFormat="1" ht="16" customHeight="1" thickBot="1" x14ac:dyDescent="0.2">
      <c r="B1" s="70"/>
      <c r="N1" s="93"/>
      <c r="O1" s="86" t="s">
        <v>62</v>
      </c>
      <c r="P1" s="93"/>
      <c r="Q1" s="108" t="s">
        <v>57</v>
      </c>
      <c r="R1" s="108"/>
      <c r="S1" s="108"/>
      <c r="T1" s="85" t="s">
        <v>60</v>
      </c>
      <c r="U1" s="71"/>
      <c r="V1" s="72"/>
      <c r="W1" s="109" t="s">
        <v>56</v>
      </c>
      <c r="X1" s="109"/>
      <c r="Y1" s="109"/>
      <c r="Z1" s="85" t="s">
        <v>61</v>
      </c>
      <c r="AA1" s="70"/>
    </row>
    <row r="2" spans="1:48" s="69" customFormat="1" ht="11" x14ac:dyDescent="0.15">
      <c r="B2" s="73" t="s">
        <v>53</v>
      </c>
      <c r="C2" s="74" t="s">
        <v>1</v>
      </c>
      <c r="D2" s="74" t="s">
        <v>2</v>
      </c>
      <c r="E2" s="74" t="s">
        <v>1</v>
      </c>
      <c r="F2" s="74" t="s">
        <v>2</v>
      </c>
      <c r="G2" s="74" t="s">
        <v>1</v>
      </c>
      <c r="H2" s="74" t="s">
        <v>2</v>
      </c>
      <c r="I2" s="74" t="s">
        <v>1</v>
      </c>
      <c r="J2" s="74" t="s">
        <v>2</v>
      </c>
      <c r="K2" s="74" t="s">
        <v>1</v>
      </c>
      <c r="L2" s="74" t="s">
        <v>2</v>
      </c>
      <c r="M2" s="74" t="s">
        <v>1</v>
      </c>
      <c r="N2" s="94"/>
      <c r="O2" s="87" t="s">
        <v>63</v>
      </c>
      <c r="P2" s="94"/>
      <c r="Q2" s="75">
        <v>17</v>
      </c>
      <c r="R2" s="76">
        <v>18</v>
      </c>
      <c r="S2" s="77">
        <v>19</v>
      </c>
      <c r="T2" s="81" t="s">
        <v>58</v>
      </c>
      <c r="U2" s="78" t="s">
        <v>54</v>
      </c>
      <c r="V2" s="79"/>
      <c r="W2" s="80">
        <v>17</v>
      </c>
      <c r="X2" s="81">
        <v>18</v>
      </c>
      <c r="Y2" s="82">
        <v>19</v>
      </c>
      <c r="Z2" s="81" t="s">
        <v>58</v>
      </c>
      <c r="AA2" s="83" t="s">
        <v>54</v>
      </c>
      <c r="AB2" s="84"/>
      <c r="AC2" s="84"/>
      <c r="AD2" s="84"/>
      <c r="AE2" s="84"/>
      <c r="AF2" s="84"/>
      <c r="AG2" s="84"/>
      <c r="AH2" s="84"/>
      <c r="AI2" s="84"/>
      <c r="AJ2" s="84"/>
      <c r="AK2" s="84"/>
    </row>
    <row r="3" spans="1:48" x14ac:dyDescent="0.15">
      <c r="A3" s="1">
        <v>1</v>
      </c>
      <c r="B3" s="4" t="s">
        <v>4</v>
      </c>
      <c r="C3" s="5">
        <v>3662</v>
      </c>
      <c r="D3" s="5">
        <v>6909</v>
      </c>
      <c r="E3" s="5">
        <v>381</v>
      </c>
      <c r="F3" s="5">
        <v>621</v>
      </c>
      <c r="G3" s="5">
        <v>169</v>
      </c>
      <c r="H3" s="5">
        <v>280</v>
      </c>
      <c r="I3" s="5">
        <v>1245</v>
      </c>
      <c r="J3" s="5">
        <v>2288</v>
      </c>
      <c r="K3" s="5">
        <v>5457</v>
      </c>
      <c r="L3" s="5">
        <v>10098</v>
      </c>
      <c r="M3" s="5">
        <v>370</v>
      </c>
      <c r="N3" s="95"/>
      <c r="O3" s="88">
        <v>15</v>
      </c>
      <c r="P3" s="95"/>
      <c r="Q3" s="6">
        <v>11460</v>
      </c>
      <c r="R3" s="5">
        <v>10726</v>
      </c>
      <c r="S3" s="61">
        <v>10071</v>
      </c>
      <c r="T3" s="54">
        <f t="shared" ref="T3:T34" si="0">SUM(S3-R3)</f>
        <v>-655</v>
      </c>
      <c r="U3" s="65">
        <f t="shared" ref="U3:U34" si="1">SUM(R3-S3)/S3</f>
        <v>6.5038228577102578E-2</v>
      </c>
      <c r="V3" s="8"/>
      <c r="W3" s="45">
        <v>11460</v>
      </c>
      <c r="X3" s="46">
        <v>10726</v>
      </c>
      <c r="Y3" s="101">
        <v>10071</v>
      </c>
      <c r="Z3" s="46">
        <f t="shared" ref="Z3:Z34" si="2">SUM(Y3-X3)</f>
        <v>-655</v>
      </c>
      <c r="AA3" s="12">
        <f t="shared" ref="AA3:AA34" si="3">SUM(Y3-X3)/(X3)</f>
        <v>-6.1066567219839642E-2</v>
      </c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48" x14ac:dyDescent="0.15">
      <c r="A4" s="1">
        <v>2</v>
      </c>
      <c r="B4" s="4" t="s">
        <v>3</v>
      </c>
      <c r="C4" s="5">
        <v>2315</v>
      </c>
      <c r="D4" s="5">
        <v>4473</v>
      </c>
      <c r="E4" s="5">
        <v>46</v>
      </c>
      <c r="F4" s="5">
        <v>78</v>
      </c>
      <c r="G4" s="5">
        <v>11</v>
      </c>
      <c r="H4" s="5">
        <v>25</v>
      </c>
      <c r="I4" s="5">
        <v>1938</v>
      </c>
      <c r="J4" s="5">
        <v>3640</v>
      </c>
      <c r="K4" s="5">
        <v>4310</v>
      </c>
      <c r="L4" s="5">
        <v>8216</v>
      </c>
      <c r="M4" s="5">
        <v>546</v>
      </c>
      <c r="N4" s="95"/>
      <c r="O4" s="88">
        <v>18</v>
      </c>
      <c r="P4" s="95"/>
      <c r="Q4" s="6">
        <v>9644</v>
      </c>
      <c r="R4" s="5">
        <v>9235</v>
      </c>
      <c r="S4" s="61">
        <v>8973</v>
      </c>
      <c r="T4" s="54">
        <f t="shared" si="0"/>
        <v>-262</v>
      </c>
      <c r="U4" s="65">
        <f t="shared" si="1"/>
        <v>2.919870723280954E-2</v>
      </c>
      <c r="V4" s="8"/>
      <c r="W4" s="45">
        <v>9644</v>
      </c>
      <c r="X4" s="46">
        <v>9235</v>
      </c>
      <c r="Y4" s="101">
        <v>8973</v>
      </c>
      <c r="Z4" s="46">
        <f t="shared" si="2"/>
        <v>-262</v>
      </c>
      <c r="AA4" s="12">
        <f t="shared" si="3"/>
        <v>-2.8370330265295073E-2</v>
      </c>
      <c r="AB4" s="3"/>
      <c r="AC4" s="3"/>
      <c r="AD4" s="3"/>
      <c r="AE4" s="3"/>
      <c r="AF4" s="3"/>
      <c r="AG4" s="3"/>
      <c r="AH4" s="3"/>
      <c r="AI4" s="3"/>
      <c r="AJ4" s="3"/>
      <c r="AK4" s="3"/>
      <c r="AL4" s="5">
        <v>2909</v>
      </c>
      <c r="AM4" s="5">
        <v>16</v>
      </c>
      <c r="AN4" s="6">
        <v>10347</v>
      </c>
      <c r="AO4" s="5">
        <v>2937</v>
      </c>
      <c r="AP4" s="7">
        <f t="shared" ref="AP4:AP5" si="4">SUM(AO4-AN4)</f>
        <v>-7410</v>
      </c>
      <c r="AQ4" s="34">
        <f t="shared" ref="AQ4:AQ5" si="5">SUM(AO4-AN4)/(AO4)</f>
        <v>-2.5229826353421858</v>
      </c>
      <c r="AR4" s="8"/>
      <c r="AS4" s="9">
        <v>10347</v>
      </c>
      <c r="AT4" s="10">
        <v>2937</v>
      </c>
      <c r="AU4" s="11">
        <f t="shared" ref="AU4:AU5" si="6">SUM(AT4-AS4)</f>
        <v>-7410</v>
      </c>
      <c r="AV4" s="12">
        <f t="shared" ref="AV4:AV5" si="7">SUM(AT4-AS4)/(AS4)</f>
        <v>-0.71614960858219778</v>
      </c>
    </row>
    <row r="5" spans="1:48" x14ac:dyDescent="0.15">
      <c r="A5" s="1">
        <v>3</v>
      </c>
      <c r="B5" s="4" t="s">
        <v>6</v>
      </c>
      <c r="C5" s="5">
        <v>1741</v>
      </c>
      <c r="D5" s="5">
        <v>3321</v>
      </c>
      <c r="E5" s="5">
        <v>394</v>
      </c>
      <c r="F5" s="5">
        <v>669</v>
      </c>
      <c r="G5" s="5">
        <v>836</v>
      </c>
      <c r="H5" s="5">
        <v>1463</v>
      </c>
      <c r="I5" s="5">
        <v>2607</v>
      </c>
      <c r="J5" s="5">
        <v>4617</v>
      </c>
      <c r="K5" s="5">
        <v>5578</v>
      </c>
      <c r="L5" s="5">
        <v>10070</v>
      </c>
      <c r="M5" s="5">
        <v>30</v>
      </c>
      <c r="N5" s="95"/>
      <c r="O5" s="88">
        <v>16</v>
      </c>
      <c r="P5" s="95"/>
      <c r="Q5" s="6">
        <v>10347</v>
      </c>
      <c r="R5" s="5">
        <v>10129</v>
      </c>
      <c r="S5" s="61">
        <v>10058</v>
      </c>
      <c r="T5" s="54">
        <f t="shared" si="0"/>
        <v>-71</v>
      </c>
      <c r="U5" s="65">
        <f t="shared" si="1"/>
        <v>7.0590574666931794E-3</v>
      </c>
      <c r="V5" s="8"/>
      <c r="W5" s="45">
        <v>10347</v>
      </c>
      <c r="X5" s="46">
        <v>10129</v>
      </c>
      <c r="Y5" s="101">
        <v>10058</v>
      </c>
      <c r="Z5" s="46">
        <f t="shared" si="2"/>
        <v>-71</v>
      </c>
      <c r="AA5" s="12">
        <f t="shared" si="3"/>
        <v>-7.0095764636193105E-3</v>
      </c>
      <c r="AB5" s="3"/>
      <c r="AC5" s="3"/>
      <c r="AD5" s="3"/>
      <c r="AE5" s="3"/>
      <c r="AF5" s="3"/>
      <c r="AG5" s="3"/>
      <c r="AH5" s="3"/>
      <c r="AI5" s="3"/>
      <c r="AJ5" s="3"/>
      <c r="AK5" s="3"/>
      <c r="AL5" s="35">
        <v>10070</v>
      </c>
      <c r="AM5" s="35">
        <v>30</v>
      </c>
      <c r="AN5" s="36">
        <v>3211</v>
      </c>
      <c r="AO5" s="35">
        <v>10129</v>
      </c>
      <c r="AP5" s="37">
        <f t="shared" si="4"/>
        <v>6918</v>
      </c>
      <c r="AQ5" s="38">
        <f t="shared" si="5"/>
        <v>0.68298943627209008</v>
      </c>
      <c r="AR5" s="39"/>
      <c r="AS5" s="40">
        <v>3211</v>
      </c>
      <c r="AT5" s="41">
        <v>10129</v>
      </c>
      <c r="AU5" s="42">
        <f t="shared" si="6"/>
        <v>6918</v>
      </c>
      <c r="AV5" s="43">
        <f t="shared" si="7"/>
        <v>2.1544690127686077</v>
      </c>
    </row>
    <row r="6" spans="1:48" x14ac:dyDescent="0.15">
      <c r="A6" s="1">
        <v>4</v>
      </c>
      <c r="B6" s="4" t="s">
        <v>5</v>
      </c>
      <c r="C6" s="5">
        <v>354</v>
      </c>
      <c r="D6" s="5">
        <v>618</v>
      </c>
      <c r="E6" s="5">
        <v>112</v>
      </c>
      <c r="F6" s="5">
        <v>182</v>
      </c>
      <c r="G6" s="5">
        <v>73</v>
      </c>
      <c r="H6" s="5">
        <v>123</v>
      </c>
      <c r="I6" s="5">
        <v>1139</v>
      </c>
      <c r="J6" s="5">
        <v>1986</v>
      </c>
      <c r="K6" s="5">
        <v>1678</v>
      </c>
      <c r="L6" s="5">
        <v>2909</v>
      </c>
      <c r="M6" s="5">
        <v>16</v>
      </c>
      <c r="N6" s="95"/>
      <c r="O6" s="88">
        <v>33</v>
      </c>
      <c r="P6" s="95"/>
      <c r="Q6" s="6">
        <v>3211</v>
      </c>
      <c r="R6" s="5">
        <v>2937</v>
      </c>
      <c r="S6" s="61">
        <v>2709</v>
      </c>
      <c r="T6" s="54">
        <f t="shared" si="0"/>
        <v>-228</v>
      </c>
      <c r="U6" s="65">
        <f t="shared" si="1"/>
        <v>8.416389811738649E-2</v>
      </c>
      <c r="V6" s="8"/>
      <c r="W6" s="45">
        <v>3211</v>
      </c>
      <c r="X6" s="46">
        <v>2937</v>
      </c>
      <c r="Y6" s="101">
        <v>2709</v>
      </c>
      <c r="Z6" s="46">
        <f t="shared" si="2"/>
        <v>-228</v>
      </c>
      <c r="AA6" s="12">
        <f t="shared" si="3"/>
        <v>-7.7630234933605727E-2</v>
      </c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48" x14ac:dyDescent="0.15">
      <c r="A7" s="1">
        <v>5</v>
      </c>
      <c r="B7" s="4" t="s">
        <v>7</v>
      </c>
      <c r="C7" s="5">
        <v>3722</v>
      </c>
      <c r="D7" s="5">
        <v>6378</v>
      </c>
      <c r="E7" s="5">
        <v>16120</v>
      </c>
      <c r="F7" s="5">
        <v>28367</v>
      </c>
      <c r="G7" s="5">
        <v>7849</v>
      </c>
      <c r="H7" s="5">
        <v>13887</v>
      </c>
      <c r="I7" s="5">
        <v>4603</v>
      </c>
      <c r="J7" s="5">
        <v>8106</v>
      </c>
      <c r="K7" s="5">
        <v>32294</v>
      </c>
      <c r="L7" s="5">
        <v>56738</v>
      </c>
      <c r="M7" s="5">
        <v>1301</v>
      </c>
      <c r="N7" s="95"/>
      <c r="O7" s="88">
        <v>3</v>
      </c>
      <c r="P7" s="95"/>
      <c r="Q7" s="6">
        <v>60475</v>
      </c>
      <c r="R7" s="5">
        <v>58955</v>
      </c>
      <c r="S7" s="61">
        <v>58005</v>
      </c>
      <c r="T7" s="54">
        <f t="shared" si="0"/>
        <v>-950</v>
      </c>
      <c r="U7" s="65">
        <f t="shared" si="1"/>
        <v>1.6377898457029565E-2</v>
      </c>
      <c r="V7" s="8"/>
      <c r="W7" s="45">
        <v>60000</v>
      </c>
      <c r="X7" s="46">
        <v>58955</v>
      </c>
      <c r="Y7" s="101">
        <v>58005</v>
      </c>
      <c r="Z7" s="46">
        <f t="shared" si="2"/>
        <v>-950</v>
      </c>
      <c r="AA7" s="12">
        <f t="shared" si="3"/>
        <v>-1.6113985242981934E-2</v>
      </c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48" x14ac:dyDescent="0.15">
      <c r="A8" s="1">
        <v>6</v>
      </c>
      <c r="B8" s="4" t="s">
        <v>8</v>
      </c>
      <c r="C8" s="5">
        <v>6951</v>
      </c>
      <c r="D8" s="5">
        <v>13071</v>
      </c>
      <c r="E8" s="5">
        <v>435</v>
      </c>
      <c r="F8" s="5">
        <v>783</v>
      </c>
      <c r="G8" s="5">
        <v>142</v>
      </c>
      <c r="H8" s="5">
        <v>255</v>
      </c>
      <c r="I8" s="5">
        <v>2955</v>
      </c>
      <c r="J8" s="5">
        <v>5560</v>
      </c>
      <c r="K8" s="5">
        <v>10483</v>
      </c>
      <c r="L8" s="5">
        <v>19669</v>
      </c>
      <c r="M8" s="5">
        <v>37</v>
      </c>
      <c r="N8" s="95"/>
      <c r="O8" s="88">
        <v>9</v>
      </c>
      <c r="P8" s="95"/>
      <c r="Q8" s="6">
        <v>20619</v>
      </c>
      <c r="R8" s="5">
        <v>19735</v>
      </c>
      <c r="S8" s="61">
        <v>19179</v>
      </c>
      <c r="T8" s="54">
        <f t="shared" si="0"/>
        <v>-556</v>
      </c>
      <c r="U8" s="65">
        <f t="shared" si="1"/>
        <v>2.8990041190885864E-2</v>
      </c>
      <c r="V8" s="8"/>
      <c r="W8" s="45">
        <v>20619</v>
      </c>
      <c r="X8" s="46">
        <v>19735</v>
      </c>
      <c r="Y8" s="101">
        <v>19179</v>
      </c>
      <c r="Z8" s="46">
        <f t="shared" si="2"/>
        <v>-556</v>
      </c>
      <c r="AA8" s="12">
        <f t="shared" si="3"/>
        <v>-2.8173296174309602E-2</v>
      </c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1:48" x14ac:dyDescent="0.15">
      <c r="A9" s="1">
        <v>7</v>
      </c>
      <c r="B9" s="4" t="s">
        <v>9</v>
      </c>
      <c r="C9" s="5">
        <v>188</v>
      </c>
      <c r="D9" s="5">
        <v>299</v>
      </c>
      <c r="E9" s="5">
        <v>1211</v>
      </c>
      <c r="F9" s="5">
        <v>2270</v>
      </c>
      <c r="G9" s="5">
        <v>64</v>
      </c>
      <c r="H9" s="5">
        <v>102</v>
      </c>
      <c r="I9" s="5">
        <v>63</v>
      </c>
      <c r="J9" s="5">
        <v>104</v>
      </c>
      <c r="K9" s="5">
        <v>1526</v>
      </c>
      <c r="L9" s="5">
        <v>2775</v>
      </c>
      <c r="M9" s="5">
        <v>225</v>
      </c>
      <c r="N9" s="95"/>
      <c r="O9" s="88">
        <v>31</v>
      </c>
      <c r="P9" s="95"/>
      <c r="Q9" s="6">
        <v>3172</v>
      </c>
      <c r="R9" s="5">
        <v>3197</v>
      </c>
      <c r="S9" s="61">
        <v>3219</v>
      </c>
      <c r="T9" s="54">
        <f t="shared" si="0"/>
        <v>22</v>
      </c>
      <c r="U9" s="65">
        <f t="shared" si="1"/>
        <v>-6.834420627524076E-3</v>
      </c>
      <c r="V9" s="8"/>
      <c r="W9" s="45">
        <v>3172</v>
      </c>
      <c r="X9" s="46">
        <v>3197</v>
      </c>
      <c r="Y9" s="101">
        <v>3219</v>
      </c>
      <c r="Z9" s="46">
        <f t="shared" si="2"/>
        <v>22</v>
      </c>
      <c r="AA9" s="12">
        <f t="shared" si="3"/>
        <v>6.8814513606506103E-3</v>
      </c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48" ht="12" customHeight="1" x14ac:dyDescent="0.15">
      <c r="A10" s="1">
        <v>8</v>
      </c>
      <c r="B10" s="4" t="s">
        <v>10</v>
      </c>
      <c r="C10" s="5">
        <v>93</v>
      </c>
      <c r="D10" s="5">
        <v>168</v>
      </c>
      <c r="E10" s="5">
        <v>33</v>
      </c>
      <c r="F10" s="5">
        <v>60</v>
      </c>
      <c r="G10" s="5">
        <v>14</v>
      </c>
      <c r="H10" s="5">
        <v>27</v>
      </c>
      <c r="I10" s="5">
        <v>768</v>
      </c>
      <c r="J10" s="5">
        <v>1361</v>
      </c>
      <c r="K10" s="5">
        <v>908</v>
      </c>
      <c r="L10" s="5">
        <v>1616</v>
      </c>
      <c r="M10" s="5">
        <v>38</v>
      </c>
      <c r="N10" s="95"/>
      <c r="O10" s="88">
        <v>39</v>
      </c>
      <c r="P10" s="95"/>
      <c r="Q10" s="6">
        <v>1645</v>
      </c>
      <c r="R10" s="5">
        <v>1683</v>
      </c>
      <c r="S10" s="61">
        <v>1630</v>
      </c>
      <c r="T10" s="54">
        <f t="shared" si="0"/>
        <v>-53</v>
      </c>
      <c r="U10" s="65">
        <f t="shared" si="1"/>
        <v>3.2515337423312883E-2</v>
      </c>
      <c r="V10" s="8"/>
      <c r="W10" s="45">
        <v>2000</v>
      </c>
      <c r="X10" s="46">
        <v>2000</v>
      </c>
      <c r="Y10" s="101">
        <v>2000</v>
      </c>
      <c r="Z10" s="46">
        <f t="shared" si="2"/>
        <v>0</v>
      </c>
      <c r="AA10" s="12">
        <f t="shared" si="3"/>
        <v>0</v>
      </c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1:48" x14ac:dyDescent="0.15">
      <c r="A11" s="1">
        <v>9</v>
      </c>
      <c r="B11" s="4" t="s">
        <v>55</v>
      </c>
      <c r="C11" s="5">
        <v>157</v>
      </c>
      <c r="D11" s="5">
        <v>264</v>
      </c>
      <c r="E11" s="5">
        <v>98</v>
      </c>
      <c r="F11" s="5">
        <v>180</v>
      </c>
      <c r="G11" s="5">
        <v>37</v>
      </c>
      <c r="H11" s="5">
        <v>61</v>
      </c>
      <c r="I11" s="5">
        <v>150</v>
      </c>
      <c r="J11" s="5">
        <v>257</v>
      </c>
      <c r="K11" s="5">
        <v>442</v>
      </c>
      <c r="L11" s="5">
        <v>762</v>
      </c>
      <c r="M11" s="5">
        <v>40</v>
      </c>
      <c r="N11" s="95"/>
      <c r="O11" s="88">
        <v>48</v>
      </c>
      <c r="P11" s="95"/>
      <c r="Q11" s="6">
        <v>804</v>
      </c>
      <c r="R11" s="5">
        <v>826</v>
      </c>
      <c r="S11" s="61">
        <v>800</v>
      </c>
      <c r="T11" s="54">
        <f t="shared" si="0"/>
        <v>-26</v>
      </c>
      <c r="U11" s="65">
        <f t="shared" si="1"/>
        <v>3.2500000000000001E-2</v>
      </c>
      <c r="V11" s="8"/>
      <c r="W11" s="45">
        <v>2000</v>
      </c>
      <c r="X11" s="46">
        <v>2000</v>
      </c>
      <c r="Y11" s="101">
        <v>2000</v>
      </c>
      <c r="Z11" s="46">
        <f t="shared" si="2"/>
        <v>0</v>
      </c>
      <c r="AA11" s="12">
        <f t="shared" si="3"/>
        <v>0</v>
      </c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48" x14ac:dyDescent="0.15">
      <c r="A12" s="1">
        <v>10</v>
      </c>
      <c r="B12" s="4" t="s">
        <v>11</v>
      </c>
      <c r="C12" s="5">
        <v>5035</v>
      </c>
      <c r="D12" s="5">
        <v>8865</v>
      </c>
      <c r="E12" s="5">
        <v>7754</v>
      </c>
      <c r="F12" s="5">
        <v>13711</v>
      </c>
      <c r="G12" s="5">
        <v>1196</v>
      </c>
      <c r="H12" s="5">
        <v>2116</v>
      </c>
      <c r="I12" s="5">
        <v>7048</v>
      </c>
      <c r="J12" s="5">
        <v>12438</v>
      </c>
      <c r="K12" s="5">
        <v>21033</v>
      </c>
      <c r="L12" s="5">
        <v>37130</v>
      </c>
      <c r="M12" s="5">
        <v>1557</v>
      </c>
      <c r="N12" s="95"/>
      <c r="O12" s="88">
        <v>5</v>
      </c>
      <c r="P12" s="95"/>
      <c r="Q12" s="6">
        <v>39985</v>
      </c>
      <c r="R12" s="5">
        <v>39828</v>
      </c>
      <c r="S12" s="61">
        <v>39686</v>
      </c>
      <c r="T12" s="54">
        <f t="shared" si="0"/>
        <v>-142</v>
      </c>
      <c r="U12" s="65">
        <f t="shared" si="1"/>
        <v>3.5780879907272088E-3</v>
      </c>
      <c r="V12" s="8"/>
      <c r="W12" s="45">
        <v>39985</v>
      </c>
      <c r="X12" s="46">
        <v>39828</v>
      </c>
      <c r="Y12" s="101">
        <v>39686</v>
      </c>
      <c r="Z12" s="46">
        <f t="shared" si="2"/>
        <v>-142</v>
      </c>
      <c r="AA12" s="12">
        <f t="shared" si="3"/>
        <v>-3.5653309229687659E-3</v>
      </c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48" x14ac:dyDescent="0.15">
      <c r="A13" s="1">
        <v>11</v>
      </c>
      <c r="B13" s="4" t="s">
        <v>12</v>
      </c>
      <c r="C13" s="5">
        <v>12399</v>
      </c>
      <c r="D13" s="5">
        <v>23164</v>
      </c>
      <c r="E13" s="5">
        <v>2062</v>
      </c>
      <c r="F13" s="5">
        <v>3609</v>
      </c>
      <c r="G13" s="5">
        <v>525</v>
      </c>
      <c r="H13" s="5">
        <v>922</v>
      </c>
      <c r="I13" s="5">
        <v>2884</v>
      </c>
      <c r="J13" s="5">
        <v>5063</v>
      </c>
      <c r="K13" s="5">
        <v>17870</v>
      </c>
      <c r="L13" s="5">
        <v>32758</v>
      </c>
      <c r="M13" s="5">
        <v>162</v>
      </c>
      <c r="N13" s="95"/>
      <c r="O13" s="88">
        <v>6</v>
      </c>
      <c r="P13" s="95"/>
      <c r="Q13" s="6">
        <v>34814</v>
      </c>
      <c r="R13" s="5">
        <v>33036</v>
      </c>
      <c r="S13" s="61">
        <v>31384</v>
      </c>
      <c r="T13" s="54">
        <f t="shared" si="0"/>
        <v>-1652</v>
      </c>
      <c r="U13" s="65">
        <f t="shared" si="1"/>
        <v>5.2638287025235792E-2</v>
      </c>
      <c r="V13" s="8"/>
      <c r="W13" s="45">
        <v>34814</v>
      </c>
      <c r="X13" s="46">
        <v>33036</v>
      </c>
      <c r="Y13" s="101">
        <v>31384</v>
      </c>
      <c r="Z13" s="46">
        <f t="shared" si="2"/>
        <v>-1652</v>
      </c>
      <c r="AA13" s="12">
        <f t="shared" si="3"/>
        <v>-5.0006054001695117E-2</v>
      </c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1:48" x14ac:dyDescent="0.15">
      <c r="A14" s="1">
        <v>12</v>
      </c>
      <c r="B14" s="4" t="s">
        <v>13</v>
      </c>
      <c r="C14" s="5">
        <v>5723</v>
      </c>
      <c r="D14" s="5">
        <v>10614</v>
      </c>
      <c r="E14" s="5">
        <v>2941</v>
      </c>
      <c r="F14" s="5">
        <v>5238</v>
      </c>
      <c r="G14" s="5">
        <v>930</v>
      </c>
      <c r="H14" s="5">
        <v>1665</v>
      </c>
      <c r="I14" s="5">
        <v>1529</v>
      </c>
      <c r="J14" s="5">
        <v>2780</v>
      </c>
      <c r="K14" s="5">
        <v>11123</v>
      </c>
      <c r="L14" s="5">
        <v>20297</v>
      </c>
      <c r="M14" s="5">
        <v>310</v>
      </c>
      <c r="N14" s="95"/>
      <c r="O14" s="88">
        <v>8</v>
      </c>
      <c r="P14" s="95"/>
      <c r="Q14" s="6">
        <v>21226</v>
      </c>
      <c r="R14" s="5">
        <v>20839</v>
      </c>
      <c r="S14" s="61">
        <v>19992</v>
      </c>
      <c r="T14" s="54">
        <f t="shared" si="0"/>
        <v>-847</v>
      </c>
      <c r="U14" s="65">
        <f t="shared" si="1"/>
        <v>4.2366946778711487E-2</v>
      </c>
      <c r="V14" s="8"/>
      <c r="W14" s="45">
        <v>21226</v>
      </c>
      <c r="X14" s="46">
        <v>20839</v>
      </c>
      <c r="Y14" s="101">
        <v>19992</v>
      </c>
      <c r="Z14" s="46">
        <f t="shared" si="2"/>
        <v>-847</v>
      </c>
      <c r="AA14" s="12">
        <f t="shared" si="3"/>
        <v>-4.064494457507558E-2</v>
      </c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48" s="14" customFormat="1" x14ac:dyDescent="0.15">
      <c r="A15" s="1">
        <v>13</v>
      </c>
      <c r="B15" s="4" t="s">
        <v>15</v>
      </c>
      <c r="C15" s="5">
        <v>199</v>
      </c>
      <c r="D15" s="5">
        <v>358</v>
      </c>
      <c r="E15" s="5">
        <v>97</v>
      </c>
      <c r="F15" s="5">
        <v>197</v>
      </c>
      <c r="G15" s="5">
        <v>50</v>
      </c>
      <c r="H15" s="5">
        <v>91</v>
      </c>
      <c r="I15" s="5">
        <v>817</v>
      </c>
      <c r="J15" s="5">
        <v>1483</v>
      </c>
      <c r="K15" s="5">
        <v>1163</v>
      </c>
      <c r="L15" s="5">
        <v>2129</v>
      </c>
      <c r="M15" s="5">
        <v>14</v>
      </c>
      <c r="N15" s="95"/>
      <c r="O15" s="88">
        <v>37</v>
      </c>
      <c r="P15" s="95"/>
      <c r="Q15" s="13">
        <v>2176</v>
      </c>
      <c r="R15" s="5">
        <v>2159</v>
      </c>
      <c r="S15" s="61">
        <v>2082</v>
      </c>
      <c r="T15" s="54">
        <f t="shared" si="0"/>
        <v>-77</v>
      </c>
      <c r="U15" s="65">
        <f t="shared" si="1"/>
        <v>3.6983669548511046E-2</v>
      </c>
      <c r="V15" s="8"/>
      <c r="W15" s="47">
        <v>2176</v>
      </c>
      <c r="X15" s="46">
        <v>2159</v>
      </c>
      <c r="Y15" s="101">
        <v>2082</v>
      </c>
      <c r="Z15" s="46">
        <f t="shared" si="2"/>
        <v>-77</v>
      </c>
      <c r="AA15" s="12">
        <f t="shared" si="3"/>
        <v>-3.5664659564613246E-2</v>
      </c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48" s="14" customFormat="1" x14ac:dyDescent="0.15">
      <c r="A16" s="1">
        <v>14</v>
      </c>
      <c r="B16" s="4" t="s">
        <v>16</v>
      </c>
      <c r="C16" s="5">
        <v>955</v>
      </c>
      <c r="D16" s="5">
        <v>1606</v>
      </c>
      <c r="E16" s="5">
        <v>1182</v>
      </c>
      <c r="F16" s="5">
        <v>2034</v>
      </c>
      <c r="G16" s="5">
        <v>261</v>
      </c>
      <c r="H16" s="5">
        <v>456</v>
      </c>
      <c r="I16" s="5">
        <v>1814</v>
      </c>
      <c r="J16" s="5">
        <v>3319</v>
      </c>
      <c r="K16" s="5">
        <v>4212</v>
      </c>
      <c r="L16" s="5">
        <v>7415</v>
      </c>
      <c r="M16" s="5">
        <v>110</v>
      </c>
      <c r="N16" s="95"/>
      <c r="O16" s="88">
        <v>22</v>
      </c>
      <c r="P16" s="95"/>
      <c r="Q16" s="13">
        <v>7625</v>
      </c>
      <c r="R16" s="5">
        <v>7610</v>
      </c>
      <c r="S16" s="61">
        <v>7466</v>
      </c>
      <c r="T16" s="54">
        <f t="shared" si="0"/>
        <v>-144</v>
      </c>
      <c r="U16" s="65">
        <f t="shared" si="1"/>
        <v>1.9287436378248059E-2</v>
      </c>
      <c r="V16" s="8"/>
      <c r="W16" s="47">
        <v>7625</v>
      </c>
      <c r="X16" s="46">
        <v>7610</v>
      </c>
      <c r="Y16" s="101">
        <v>7466</v>
      </c>
      <c r="Z16" s="46">
        <f t="shared" si="2"/>
        <v>-144</v>
      </c>
      <c r="AA16" s="12">
        <f t="shared" si="3"/>
        <v>-1.8922470433639947E-2</v>
      </c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8" s="14" customFormat="1" x14ac:dyDescent="0.15">
      <c r="A17" s="1">
        <v>15</v>
      </c>
      <c r="B17" s="4" t="s">
        <v>17</v>
      </c>
      <c r="C17" s="5">
        <v>795</v>
      </c>
      <c r="D17" s="5">
        <v>1430</v>
      </c>
      <c r="E17" s="5">
        <v>258</v>
      </c>
      <c r="F17" s="5">
        <v>425</v>
      </c>
      <c r="G17" s="5">
        <v>144</v>
      </c>
      <c r="H17" s="5">
        <v>237</v>
      </c>
      <c r="I17" s="5">
        <v>213</v>
      </c>
      <c r="J17" s="5">
        <v>334</v>
      </c>
      <c r="K17" s="5">
        <v>1410</v>
      </c>
      <c r="L17" s="5">
        <v>2426</v>
      </c>
      <c r="M17" s="5">
        <v>49</v>
      </c>
      <c r="N17" s="95"/>
      <c r="O17" s="88">
        <v>34</v>
      </c>
      <c r="P17" s="95"/>
      <c r="Q17" s="13">
        <v>2849</v>
      </c>
      <c r="R17" s="5">
        <v>2510</v>
      </c>
      <c r="S17" s="61">
        <v>2466</v>
      </c>
      <c r="T17" s="54">
        <f t="shared" si="0"/>
        <v>-44</v>
      </c>
      <c r="U17" s="65">
        <f t="shared" si="1"/>
        <v>1.7842660178426603E-2</v>
      </c>
      <c r="V17" s="8"/>
      <c r="W17" s="47">
        <v>2849</v>
      </c>
      <c r="X17" s="46">
        <v>2510</v>
      </c>
      <c r="Y17" s="101">
        <v>2466</v>
      </c>
      <c r="Z17" s="46">
        <f t="shared" si="2"/>
        <v>-44</v>
      </c>
      <c r="AA17" s="12">
        <f t="shared" si="3"/>
        <v>-1.752988047808765E-2</v>
      </c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38" s="14" customFormat="1" x14ac:dyDescent="0.15">
      <c r="A18" s="1">
        <v>16</v>
      </c>
      <c r="B18" s="4" t="s">
        <v>14</v>
      </c>
      <c r="C18" s="5">
        <v>340</v>
      </c>
      <c r="D18" s="5">
        <v>607</v>
      </c>
      <c r="E18" s="5">
        <v>99</v>
      </c>
      <c r="F18" s="5">
        <v>166</v>
      </c>
      <c r="G18" s="5">
        <v>54</v>
      </c>
      <c r="H18" s="5">
        <v>94</v>
      </c>
      <c r="I18" s="5">
        <v>103</v>
      </c>
      <c r="J18" s="5">
        <v>205</v>
      </c>
      <c r="K18" s="5">
        <v>596</v>
      </c>
      <c r="L18" s="5">
        <v>1072</v>
      </c>
      <c r="M18" s="5">
        <v>10</v>
      </c>
      <c r="N18" s="95"/>
      <c r="O18" s="88">
        <v>46</v>
      </c>
      <c r="P18" s="95"/>
      <c r="Q18" s="13">
        <v>1150</v>
      </c>
      <c r="R18" s="5">
        <v>1086</v>
      </c>
      <c r="S18" s="61">
        <v>1063</v>
      </c>
      <c r="T18" s="54">
        <f t="shared" si="0"/>
        <v>-23</v>
      </c>
      <c r="U18" s="65">
        <f t="shared" si="1"/>
        <v>2.1636876763875823E-2</v>
      </c>
      <c r="V18" s="8"/>
      <c r="W18" s="47">
        <v>2000</v>
      </c>
      <c r="X18" s="46">
        <v>2000</v>
      </c>
      <c r="Y18" s="101">
        <v>2000</v>
      </c>
      <c r="Z18" s="46">
        <f t="shared" si="2"/>
        <v>0</v>
      </c>
      <c r="AA18" s="12">
        <f t="shared" si="3"/>
        <v>0</v>
      </c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38" x14ac:dyDescent="0.15">
      <c r="A19" s="1">
        <v>17</v>
      </c>
      <c r="B19" s="4" t="s">
        <v>18</v>
      </c>
      <c r="C19" s="5">
        <v>5024</v>
      </c>
      <c r="D19" s="5">
        <v>9704</v>
      </c>
      <c r="E19" s="5">
        <v>138</v>
      </c>
      <c r="F19" s="5">
        <v>232</v>
      </c>
      <c r="G19" s="5">
        <v>104</v>
      </c>
      <c r="H19" s="5">
        <v>175</v>
      </c>
      <c r="I19" s="5">
        <v>863</v>
      </c>
      <c r="J19" s="5">
        <v>1547</v>
      </c>
      <c r="K19" s="5">
        <v>6129</v>
      </c>
      <c r="L19" s="5">
        <v>11658</v>
      </c>
      <c r="M19" s="5">
        <v>34</v>
      </c>
      <c r="N19" s="95"/>
      <c r="O19" s="88">
        <v>14</v>
      </c>
      <c r="P19" s="95"/>
      <c r="Q19" s="6">
        <v>12198</v>
      </c>
      <c r="R19" s="5">
        <v>11721</v>
      </c>
      <c r="S19" s="61">
        <v>10935</v>
      </c>
      <c r="T19" s="54">
        <f t="shared" si="0"/>
        <v>-786</v>
      </c>
      <c r="U19" s="65">
        <f t="shared" si="1"/>
        <v>7.1879286694101513E-2</v>
      </c>
      <c r="V19" s="8"/>
      <c r="W19" s="45">
        <v>12198</v>
      </c>
      <c r="X19" s="46">
        <v>11721</v>
      </c>
      <c r="Y19" s="101">
        <v>10935</v>
      </c>
      <c r="Z19" s="46">
        <f t="shared" si="2"/>
        <v>-786</v>
      </c>
      <c r="AA19" s="12">
        <f t="shared" si="3"/>
        <v>-6.705912464806757E-2</v>
      </c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8" x14ac:dyDescent="0.15">
      <c r="A20" s="1">
        <v>18</v>
      </c>
      <c r="B20" s="4" t="s">
        <v>19</v>
      </c>
      <c r="C20" s="5">
        <v>4043</v>
      </c>
      <c r="D20" s="5">
        <v>7764</v>
      </c>
      <c r="E20" s="5">
        <v>154</v>
      </c>
      <c r="F20" s="5">
        <v>265</v>
      </c>
      <c r="G20" s="5">
        <v>94</v>
      </c>
      <c r="H20" s="5">
        <v>160</v>
      </c>
      <c r="I20" s="5">
        <v>162</v>
      </c>
      <c r="J20" s="5">
        <v>250</v>
      </c>
      <c r="K20" s="5">
        <v>4453</v>
      </c>
      <c r="L20" s="5">
        <v>8439</v>
      </c>
      <c r="M20" s="5">
        <v>76</v>
      </c>
      <c r="N20" s="95"/>
      <c r="O20" s="88">
        <v>19</v>
      </c>
      <c r="P20" s="95"/>
      <c r="Q20" s="6">
        <v>9651</v>
      </c>
      <c r="R20" s="5">
        <v>8563</v>
      </c>
      <c r="S20" s="61">
        <v>8268</v>
      </c>
      <c r="T20" s="54">
        <f t="shared" si="0"/>
        <v>-295</v>
      </c>
      <c r="U20" s="65">
        <f t="shared" si="1"/>
        <v>3.5679729075955492E-2</v>
      </c>
      <c r="V20" s="8"/>
      <c r="W20" s="45">
        <v>9651</v>
      </c>
      <c r="X20" s="46">
        <v>8563</v>
      </c>
      <c r="Y20" s="101">
        <v>8268</v>
      </c>
      <c r="Z20" s="46">
        <f t="shared" si="2"/>
        <v>-295</v>
      </c>
      <c r="AA20" s="12">
        <f t="shared" si="3"/>
        <v>-3.445054303398342E-2</v>
      </c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1:38" x14ac:dyDescent="0.15">
      <c r="A21" s="1">
        <v>19</v>
      </c>
      <c r="B21" s="4" t="s">
        <v>20</v>
      </c>
      <c r="C21" s="5">
        <v>2203</v>
      </c>
      <c r="D21" s="5">
        <v>4103</v>
      </c>
      <c r="E21" s="5">
        <v>385</v>
      </c>
      <c r="F21" s="5">
        <v>655</v>
      </c>
      <c r="G21" s="5">
        <v>248</v>
      </c>
      <c r="H21" s="5">
        <v>422</v>
      </c>
      <c r="I21" s="5">
        <v>1528</v>
      </c>
      <c r="J21" s="5">
        <v>2754</v>
      </c>
      <c r="K21" s="5">
        <v>4364</v>
      </c>
      <c r="L21" s="5">
        <v>7934</v>
      </c>
      <c r="M21" s="5">
        <v>354</v>
      </c>
      <c r="N21" s="95"/>
      <c r="O21" s="88">
        <v>20</v>
      </c>
      <c r="P21" s="95"/>
      <c r="Q21" s="6">
        <v>8879</v>
      </c>
      <c r="R21" s="5">
        <v>8566</v>
      </c>
      <c r="S21" s="61">
        <v>8162</v>
      </c>
      <c r="T21" s="54">
        <f t="shared" si="0"/>
        <v>-404</v>
      </c>
      <c r="U21" s="65">
        <f t="shared" si="1"/>
        <v>4.9497672139181575E-2</v>
      </c>
      <c r="V21" s="8"/>
      <c r="W21" s="45">
        <v>8879</v>
      </c>
      <c r="X21" s="46">
        <v>8566</v>
      </c>
      <c r="Y21" s="101">
        <v>8162</v>
      </c>
      <c r="Z21" s="46">
        <f t="shared" si="2"/>
        <v>-404</v>
      </c>
      <c r="AA21" s="12">
        <f t="shared" si="3"/>
        <v>-4.7163203362129348E-2</v>
      </c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8" s="14" customFormat="1" x14ac:dyDescent="0.15">
      <c r="A22" s="1">
        <v>20</v>
      </c>
      <c r="B22" s="4" t="s">
        <v>23</v>
      </c>
      <c r="C22" s="5">
        <v>143</v>
      </c>
      <c r="D22" s="5">
        <v>243</v>
      </c>
      <c r="E22" s="5">
        <v>226</v>
      </c>
      <c r="F22" s="5">
        <v>398</v>
      </c>
      <c r="G22" s="5">
        <v>36</v>
      </c>
      <c r="H22" s="5">
        <v>64</v>
      </c>
      <c r="I22" s="5">
        <v>67</v>
      </c>
      <c r="J22" s="5">
        <v>109</v>
      </c>
      <c r="K22" s="5">
        <v>472</v>
      </c>
      <c r="L22" s="5">
        <v>814</v>
      </c>
      <c r="M22" s="5">
        <v>204</v>
      </c>
      <c r="N22" s="95"/>
      <c r="O22" s="88">
        <v>45</v>
      </c>
      <c r="P22" s="95"/>
      <c r="Q22" s="13">
        <v>1237</v>
      </c>
      <c r="R22" s="5">
        <v>1192</v>
      </c>
      <c r="S22" s="61">
        <v>1195</v>
      </c>
      <c r="T22" s="54">
        <f t="shared" si="0"/>
        <v>3</v>
      </c>
      <c r="U22" s="65">
        <f t="shared" si="1"/>
        <v>-2.5104602510460251E-3</v>
      </c>
      <c r="V22" s="8"/>
      <c r="W22" s="47">
        <v>2000</v>
      </c>
      <c r="X22" s="46">
        <v>2000</v>
      </c>
      <c r="Y22" s="101">
        <v>2000</v>
      </c>
      <c r="Z22" s="46">
        <f t="shared" si="2"/>
        <v>0</v>
      </c>
      <c r="AA22" s="12">
        <f t="shared" si="3"/>
        <v>0</v>
      </c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8" s="14" customFormat="1" x14ac:dyDescent="0.15">
      <c r="A23" s="1">
        <v>21</v>
      </c>
      <c r="B23" s="4" t="s">
        <v>22</v>
      </c>
      <c r="C23" s="5">
        <v>3867</v>
      </c>
      <c r="D23" s="5">
        <v>7151</v>
      </c>
      <c r="E23" s="5">
        <v>3162</v>
      </c>
      <c r="F23" s="5">
        <v>5883</v>
      </c>
      <c r="G23" s="5">
        <v>635</v>
      </c>
      <c r="H23" s="5">
        <v>1152</v>
      </c>
      <c r="I23" s="5">
        <v>2278</v>
      </c>
      <c r="J23" s="5">
        <v>4042</v>
      </c>
      <c r="K23" s="5">
        <v>9942</v>
      </c>
      <c r="L23" s="5">
        <v>18228</v>
      </c>
      <c r="M23" s="5">
        <v>523</v>
      </c>
      <c r="N23" s="95"/>
      <c r="O23" s="88">
        <v>10</v>
      </c>
      <c r="P23" s="95"/>
      <c r="Q23" s="13">
        <v>19296</v>
      </c>
      <c r="R23" s="5">
        <v>19211</v>
      </c>
      <c r="S23" s="61">
        <v>18850</v>
      </c>
      <c r="T23" s="54">
        <f t="shared" si="0"/>
        <v>-361</v>
      </c>
      <c r="U23" s="65">
        <f t="shared" si="1"/>
        <v>1.9151193633952256E-2</v>
      </c>
      <c r="V23" s="8"/>
      <c r="W23" s="47">
        <v>19296</v>
      </c>
      <c r="X23" s="46">
        <v>19211</v>
      </c>
      <c r="Y23" s="101">
        <v>18850</v>
      </c>
      <c r="Z23" s="46">
        <f t="shared" si="2"/>
        <v>-361</v>
      </c>
      <c r="AA23" s="12">
        <f t="shared" si="3"/>
        <v>-1.8791317474363647E-2</v>
      </c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8" s="14" customFormat="1" x14ac:dyDescent="0.15">
      <c r="A24" s="1">
        <v>22</v>
      </c>
      <c r="B24" s="4" t="s">
        <v>21</v>
      </c>
      <c r="C24" s="5">
        <v>405</v>
      </c>
      <c r="D24" s="5">
        <v>653</v>
      </c>
      <c r="E24" s="5">
        <v>195</v>
      </c>
      <c r="F24" s="5">
        <v>331</v>
      </c>
      <c r="G24" s="5">
        <v>102</v>
      </c>
      <c r="H24" s="5">
        <v>180</v>
      </c>
      <c r="I24" s="5">
        <v>350</v>
      </c>
      <c r="J24" s="5">
        <v>614</v>
      </c>
      <c r="K24" s="5">
        <v>1052</v>
      </c>
      <c r="L24" s="5">
        <v>1778</v>
      </c>
      <c r="M24" s="5">
        <v>424</v>
      </c>
      <c r="N24" s="95"/>
      <c r="O24" s="88">
        <v>35</v>
      </c>
      <c r="P24" s="95"/>
      <c r="Q24" s="13">
        <v>2468</v>
      </c>
      <c r="R24" s="5">
        <v>2514</v>
      </c>
      <c r="S24" s="61">
        <v>2452</v>
      </c>
      <c r="T24" s="54">
        <f t="shared" si="0"/>
        <v>-62</v>
      </c>
      <c r="U24" s="65">
        <f t="shared" si="1"/>
        <v>2.5285481239804241E-2</v>
      </c>
      <c r="V24" s="8"/>
      <c r="W24" s="47">
        <v>2468</v>
      </c>
      <c r="X24" s="46">
        <v>2514</v>
      </c>
      <c r="Y24" s="101">
        <v>2452</v>
      </c>
      <c r="Z24" s="46">
        <f t="shared" si="2"/>
        <v>-62</v>
      </c>
      <c r="AA24" s="12">
        <f t="shared" si="3"/>
        <v>-2.4661893396976928E-2</v>
      </c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38" x14ac:dyDescent="0.15">
      <c r="A25" s="1">
        <v>23</v>
      </c>
      <c r="B25" s="4" t="s">
        <v>24</v>
      </c>
      <c r="C25" s="5">
        <v>796</v>
      </c>
      <c r="D25" s="5">
        <v>1377</v>
      </c>
      <c r="E25" s="5">
        <v>371</v>
      </c>
      <c r="F25" s="5">
        <v>628</v>
      </c>
      <c r="G25" s="5">
        <v>198</v>
      </c>
      <c r="H25" s="5">
        <v>348</v>
      </c>
      <c r="I25" s="5">
        <v>223</v>
      </c>
      <c r="J25" s="5">
        <v>356</v>
      </c>
      <c r="K25" s="5">
        <v>1588</v>
      </c>
      <c r="L25" s="5">
        <v>2709</v>
      </c>
      <c r="M25" s="5">
        <v>339</v>
      </c>
      <c r="N25" s="95"/>
      <c r="O25" s="88">
        <v>30</v>
      </c>
      <c r="P25" s="95"/>
      <c r="Q25" s="6">
        <v>3437</v>
      </c>
      <c r="R25" s="5">
        <v>3338</v>
      </c>
      <c r="S25" s="61">
        <v>3221</v>
      </c>
      <c r="T25" s="54">
        <f t="shared" si="0"/>
        <v>-117</v>
      </c>
      <c r="U25" s="65">
        <f t="shared" si="1"/>
        <v>3.632412294318535E-2</v>
      </c>
      <c r="V25" s="8"/>
      <c r="W25" s="45">
        <v>3437</v>
      </c>
      <c r="X25" s="46">
        <v>3338</v>
      </c>
      <c r="Y25" s="101">
        <v>3221</v>
      </c>
      <c r="Z25" s="46">
        <f t="shared" si="2"/>
        <v>-117</v>
      </c>
      <c r="AA25" s="12">
        <f t="shared" si="3"/>
        <v>-3.5050928699820252E-2</v>
      </c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8" x14ac:dyDescent="0.15">
      <c r="A26" s="1">
        <v>24</v>
      </c>
      <c r="B26" s="4" t="s">
        <v>25</v>
      </c>
      <c r="C26" s="5">
        <v>263</v>
      </c>
      <c r="D26" s="5">
        <v>430</v>
      </c>
      <c r="E26" s="5">
        <v>127</v>
      </c>
      <c r="F26" s="5">
        <v>214</v>
      </c>
      <c r="G26" s="5">
        <v>77</v>
      </c>
      <c r="H26" s="5">
        <v>129</v>
      </c>
      <c r="I26" s="5">
        <v>119</v>
      </c>
      <c r="J26" s="5">
        <v>200</v>
      </c>
      <c r="K26" s="5">
        <v>586</v>
      </c>
      <c r="L26" s="5">
        <v>973</v>
      </c>
      <c r="M26" s="5">
        <v>43</v>
      </c>
      <c r="N26" s="95"/>
      <c r="O26" s="88">
        <v>47</v>
      </c>
      <c r="P26" s="95"/>
      <c r="Q26" s="6">
        <v>1078</v>
      </c>
      <c r="R26" s="5">
        <v>1046</v>
      </c>
      <c r="S26" s="61">
        <v>1003</v>
      </c>
      <c r="T26" s="54">
        <f t="shared" si="0"/>
        <v>-43</v>
      </c>
      <c r="U26" s="65">
        <f t="shared" si="1"/>
        <v>4.2871385842472583E-2</v>
      </c>
      <c r="V26" s="8"/>
      <c r="W26" s="45">
        <v>2000</v>
      </c>
      <c r="X26" s="46">
        <v>2000</v>
      </c>
      <c r="Y26" s="101">
        <v>2000</v>
      </c>
      <c r="Z26" s="46">
        <f t="shared" si="2"/>
        <v>0</v>
      </c>
      <c r="AA26" s="12">
        <f t="shared" si="3"/>
        <v>0</v>
      </c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38" x14ac:dyDescent="0.15">
      <c r="A27" s="1">
        <v>25</v>
      </c>
      <c r="B27" s="4" t="s">
        <v>27</v>
      </c>
      <c r="C27" s="5">
        <v>577</v>
      </c>
      <c r="D27" s="5">
        <v>1053</v>
      </c>
      <c r="E27" s="5">
        <v>1021</v>
      </c>
      <c r="F27" s="5">
        <v>1829</v>
      </c>
      <c r="G27" s="5">
        <v>112</v>
      </c>
      <c r="H27" s="5">
        <v>193</v>
      </c>
      <c r="I27" s="5">
        <v>1144</v>
      </c>
      <c r="J27" s="5">
        <v>2039</v>
      </c>
      <c r="K27" s="5">
        <v>2854</v>
      </c>
      <c r="L27" s="5">
        <v>5114</v>
      </c>
      <c r="M27" s="5">
        <v>101</v>
      </c>
      <c r="N27" s="95"/>
      <c r="O27" s="88">
        <v>26</v>
      </c>
      <c r="P27" s="95"/>
      <c r="Q27" s="6">
        <v>5474</v>
      </c>
      <c r="R27" s="5">
        <v>5291</v>
      </c>
      <c r="S27" s="61">
        <v>5056</v>
      </c>
      <c r="T27" s="54">
        <f t="shared" si="0"/>
        <v>-235</v>
      </c>
      <c r="U27" s="65">
        <f t="shared" si="1"/>
        <v>4.6479430379746833E-2</v>
      </c>
      <c r="V27" s="8"/>
      <c r="W27" s="45">
        <v>5474</v>
      </c>
      <c r="X27" s="46">
        <v>5291</v>
      </c>
      <c r="Y27" s="101">
        <v>5056</v>
      </c>
      <c r="Z27" s="46">
        <f t="shared" si="2"/>
        <v>-235</v>
      </c>
      <c r="AA27" s="12">
        <f t="shared" si="3"/>
        <v>-4.4415044415044416E-2</v>
      </c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38" x14ac:dyDescent="0.15">
      <c r="A28" s="1">
        <v>26</v>
      </c>
      <c r="B28" s="4" t="s">
        <v>26</v>
      </c>
      <c r="C28" s="5">
        <v>2614</v>
      </c>
      <c r="D28" s="5">
        <v>5035</v>
      </c>
      <c r="E28" s="5">
        <v>286</v>
      </c>
      <c r="F28" s="5">
        <v>473</v>
      </c>
      <c r="G28" s="5">
        <v>272</v>
      </c>
      <c r="H28" s="5">
        <v>494</v>
      </c>
      <c r="I28" s="5">
        <v>1156</v>
      </c>
      <c r="J28" s="5">
        <v>2070</v>
      </c>
      <c r="K28" s="5">
        <v>4328</v>
      </c>
      <c r="L28" s="5">
        <v>8072</v>
      </c>
      <c r="M28" s="5">
        <v>50</v>
      </c>
      <c r="N28" s="95"/>
      <c r="O28" s="88">
        <v>21</v>
      </c>
      <c r="P28" s="95"/>
      <c r="Q28" s="6">
        <v>8639</v>
      </c>
      <c r="R28" s="5">
        <v>8157</v>
      </c>
      <c r="S28" s="61">
        <v>7815</v>
      </c>
      <c r="T28" s="54">
        <f t="shared" si="0"/>
        <v>-342</v>
      </c>
      <c r="U28" s="65">
        <f t="shared" si="1"/>
        <v>4.376199616122841E-2</v>
      </c>
      <c r="V28" s="8"/>
      <c r="W28" s="45">
        <v>8639</v>
      </c>
      <c r="X28" s="46">
        <v>8157</v>
      </c>
      <c r="Y28" s="101">
        <v>7815</v>
      </c>
      <c r="Z28" s="46">
        <f t="shared" si="2"/>
        <v>-342</v>
      </c>
      <c r="AA28" s="12">
        <f t="shared" si="3"/>
        <v>-4.1927179109966899E-2</v>
      </c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8" x14ac:dyDescent="0.15">
      <c r="A29" s="1">
        <v>27</v>
      </c>
      <c r="B29" s="4" t="s">
        <v>28</v>
      </c>
      <c r="C29" s="5">
        <v>126</v>
      </c>
      <c r="D29" s="5">
        <v>222</v>
      </c>
      <c r="E29" s="5">
        <v>47</v>
      </c>
      <c r="F29" s="5">
        <v>79</v>
      </c>
      <c r="G29" s="5">
        <v>25</v>
      </c>
      <c r="H29" s="5">
        <v>40</v>
      </c>
      <c r="I29" s="5">
        <v>693</v>
      </c>
      <c r="J29" s="5">
        <v>1212</v>
      </c>
      <c r="K29" s="5">
        <v>891</v>
      </c>
      <c r="L29" s="5">
        <v>1553</v>
      </c>
      <c r="M29" s="5">
        <v>4</v>
      </c>
      <c r="N29" s="95"/>
      <c r="O29" s="88">
        <v>43</v>
      </c>
      <c r="P29" s="95"/>
      <c r="Q29" s="6">
        <v>1534</v>
      </c>
      <c r="R29" s="5">
        <v>1560</v>
      </c>
      <c r="S29" s="61">
        <v>1471</v>
      </c>
      <c r="T29" s="54">
        <f t="shared" si="0"/>
        <v>-89</v>
      </c>
      <c r="U29" s="65">
        <f t="shared" si="1"/>
        <v>6.0503059143439834E-2</v>
      </c>
      <c r="V29" s="8"/>
      <c r="W29" s="45">
        <v>2000</v>
      </c>
      <c r="X29" s="46">
        <v>2000</v>
      </c>
      <c r="Y29" s="101">
        <v>2000</v>
      </c>
      <c r="Z29" s="46">
        <f t="shared" si="2"/>
        <v>0</v>
      </c>
      <c r="AA29" s="12">
        <f t="shared" si="3"/>
        <v>0</v>
      </c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12" t="e">
        <f>SUM(AI29-AJ29)/(AI29)</f>
        <v>#DIV/0!</v>
      </c>
    </row>
    <row r="30" spans="1:38" x14ac:dyDescent="0.15">
      <c r="A30" s="1">
        <v>28</v>
      </c>
      <c r="B30" s="4" t="s">
        <v>31</v>
      </c>
      <c r="C30" s="5">
        <v>236</v>
      </c>
      <c r="D30" s="5">
        <v>425</v>
      </c>
      <c r="E30" s="5">
        <v>247</v>
      </c>
      <c r="F30" s="5">
        <v>479</v>
      </c>
      <c r="G30" s="5">
        <v>68</v>
      </c>
      <c r="H30" s="5">
        <v>146</v>
      </c>
      <c r="I30" s="5">
        <v>1584</v>
      </c>
      <c r="J30" s="5">
        <v>2900</v>
      </c>
      <c r="K30" s="5">
        <v>2135</v>
      </c>
      <c r="L30" s="5">
        <v>3950</v>
      </c>
      <c r="M30" s="5">
        <v>11</v>
      </c>
      <c r="N30" s="95"/>
      <c r="O30" s="88">
        <v>29</v>
      </c>
      <c r="P30" s="95"/>
      <c r="Q30" s="13">
        <v>4007</v>
      </c>
      <c r="R30" s="5">
        <v>3967</v>
      </c>
      <c r="S30" s="61">
        <v>3849</v>
      </c>
      <c r="T30" s="54">
        <f t="shared" si="0"/>
        <v>-118</v>
      </c>
      <c r="U30" s="65">
        <f t="shared" si="1"/>
        <v>3.065731358794492E-2</v>
      </c>
      <c r="V30" s="8"/>
      <c r="W30" s="47">
        <v>4007</v>
      </c>
      <c r="X30" s="46">
        <v>3967</v>
      </c>
      <c r="Y30" s="101">
        <v>3849</v>
      </c>
      <c r="Z30" s="46">
        <f t="shared" si="2"/>
        <v>-118</v>
      </c>
      <c r="AA30" s="12">
        <f t="shared" si="3"/>
        <v>-2.9745399546256619E-2</v>
      </c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8" x14ac:dyDescent="0.15">
      <c r="A31" s="1">
        <v>29</v>
      </c>
      <c r="B31" s="4" t="s">
        <v>35</v>
      </c>
      <c r="C31" s="5">
        <v>381</v>
      </c>
      <c r="D31" s="5">
        <v>662</v>
      </c>
      <c r="E31" s="5">
        <v>367</v>
      </c>
      <c r="F31" s="5">
        <v>614</v>
      </c>
      <c r="G31" s="5">
        <v>90</v>
      </c>
      <c r="H31" s="5">
        <v>160</v>
      </c>
      <c r="I31" s="5">
        <v>2493</v>
      </c>
      <c r="J31" s="5">
        <v>4390</v>
      </c>
      <c r="K31" s="5">
        <v>3331</v>
      </c>
      <c r="L31" s="5">
        <v>5826</v>
      </c>
      <c r="M31" s="5">
        <v>15</v>
      </c>
      <c r="N31" s="95"/>
      <c r="O31" s="88">
        <v>24</v>
      </c>
      <c r="P31" s="95"/>
      <c r="Q31" s="6">
        <v>5875</v>
      </c>
      <c r="R31" s="5">
        <v>5848</v>
      </c>
      <c r="S31" s="61">
        <v>5883</v>
      </c>
      <c r="T31" s="54">
        <f t="shared" si="0"/>
        <v>35</v>
      </c>
      <c r="U31" s="65">
        <f t="shared" si="1"/>
        <v>-5.9493455719870818E-3</v>
      </c>
      <c r="V31" s="8"/>
      <c r="W31" s="45">
        <v>5875</v>
      </c>
      <c r="X31" s="46">
        <v>5848</v>
      </c>
      <c r="Y31" s="101">
        <v>5883</v>
      </c>
      <c r="Z31" s="46">
        <f t="shared" si="2"/>
        <v>35</v>
      </c>
      <c r="AA31" s="12">
        <f t="shared" si="3"/>
        <v>5.9849521203830369E-3</v>
      </c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1:38" x14ac:dyDescent="0.15">
      <c r="A32" s="1">
        <v>30</v>
      </c>
      <c r="B32" s="4" t="s">
        <v>32</v>
      </c>
      <c r="C32" s="5">
        <v>96</v>
      </c>
      <c r="D32" s="5">
        <v>166</v>
      </c>
      <c r="E32" s="5">
        <v>92</v>
      </c>
      <c r="F32" s="5">
        <v>151</v>
      </c>
      <c r="G32" s="5">
        <v>33</v>
      </c>
      <c r="H32" s="5">
        <v>65</v>
      </c>
      <c r="I32" s="5">
        <v>66</v>
      </c>
      <c r="J32" s="5">
        <v>104</v>
      </c>
      <c r="K32" s="5">
        <v>287</v>
      </c>
      <c r="L32" s="5">
        <v>486</v>
      </c>
      <c r="M32" s="5">
        <v>75</v>
      </c>
      <c r="N32" s="95"/>
      <c r="O32" s="88">
        <v>49</v>
      </c>
      <c r="P32" s="95"/>
      <c r="Q32" s="13">
        <v>614</v>
      </c>
      <c r="R32" s="5">
        <v>624</v>
      </c>
      <c r="S32" s="61">
        <v>661</v>
      </c>
      <c r="T32" s="54">
        <f t="shared" si="0"/>
        <v>37</v>
      </c>
      <c r="U32" s="65">
        <f t="shared" si="1"/>
        <v>-5.5975794251134643E-2</v>
      </c>
      <c r="V32" s="8"/>
      <c r="W32" s="47">
        <v>2000</v>
      </c>
      <c r="X32" s="46">
        <v>2000</v>
      </c>
      <c r="Y32" s="101">
        <v>2000</v>
      </c>
      <c r="Z32" s="46">
        <f t="shared" si="2"/>
        <v>0</v>
      </c>
      <c r="AA32" s="12">
        <f t="shared" si="3"/>
        <v>0</v>
      </c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x14ac:dyDescent="0.15">
      <c r="A33" s="1">
        <v>31</v>
      </c>
      <c r="B33" s="4" t="s">
        <v>33</v>
      </c>
      <c r="C33" s="5">
        <v>665</v>
      </c>
      <c r="D33" s="5">
        <v>1118</v>
      </c>
      <c r="E33" s="5">
        <v>353</v>
      </c>
      <c r="F33" s="5">
        <v>563</v>
      </c>
      <c r="G33" s="5">
        <v>163</v>
      </c>
      <c r="H33" s="5">
        <v>287</v>
      </c>
      <c r="I33" s="5">
        <v>1222</v>
      </c>
      <c r="J33" s="5">
        <v>2209</v>
      </c>
      <c r="K33" s="5">
        <v>2403</v>
      </c>
      <c r="L33" s="5">
        <v>4177</v>
      </c>
      <c r="M33" s="5">
        <v>382</v>
      </c>
      <c r="N33" s="95"/>
      <c r="O33" s="88">
        <v>27</v>
      </c>
      <c r="P33" s="95"/>
      <c r="Q33" s="13">
        <v>4809</v>
      </c>
      <c r="R33" s="5">
        <v>4820</v>
      </c>
      <c r="S33" s="61">
        <v>4663</v>
      </c>
      <c r="T33" s="54">
        <f t="shared" si="0"/>
        <v>-157</v>
      </c>
      <c r="U33" s="65">
        <f t="shared" si="1"/>
        <v>3.3669311601972979E-2</v>
      </c>
      <c r="V33" s="8"/>
      <c r="W33" s="47">
        <v>4809</v>
      </c>
      <c r="X33" s="46">
        <v>4820</v>
      </c>
      <c r="Y33" s="101">
        <v>4663</v>
      </c>
      <c r="Z33" s="46">
        <f t="shared" si="2"/>
        <v>-157</v>
      </c>
      <c r="AA33" s="12">
        <f t="shared" si="3"/>
        <v>-3.257261410788382E-2</v>
      </c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x14ac:dyDescent="0.15">
      <c r="A34" s="1">
        <v>32</v>
      </c>
      <c r="B34" s="4" t="s">
        <v>34</v>
      </c>
      <c r="C34" s="5">
        <v>364</v>
      </c>
      <c r="D34" s="5">
        <v>679</v>
      </c>
      <c r="E34" s="5">
        <v>116</v>
      </c>
      <c r="F34" s="5">
        <v>196</v>
      </c>
      <c r="G34" s="5">
        <v>67</v>
      </c>
      <c r="H34" s="5">
        <v>111</v>
      </c>
      <c r="I34" s="5">
        <v>2470</v>
      </c>
      <c r="J34" s="5">
        <v>4355</v>
      </c>
      <c r="K34" s="5">
        <v>3017</v>
      </c>
      <c r="L34" s="5">
        <v>5341</v>
      </c>
      <c r="M34" s="5">
        <v>8</v>
      </c>
      <c r="N34" s="95"/>
      <c r="O34" s="88">
        <v>25</v>
      </c>
      <c r="P34" s="95"/>
      <c r="Q34" s="6">
        <v>5367</v>
      </c>
      <c r="R34" s="5">
        <v>5354</v>
      </c>
      <c r="S34" s="61">
        <v>5341</v>
      </c>
      <c r="T34" s="54">
        <f t="shared" si="0"/>
        <v>-13</v>
      </c>
      <c r="U34" s="65">
        <f t="shared" si="1"/>
        <v>2.434001123385134E-3</v>
      </c>
      <c r="V34" s="8"/>
      <c r="W34" s="45">
        <v>5367</v>
      </c>
      <c r="X34" s="46">
        <v>5354</v>
      </c>
      <c r="Y34" s="101">
        <v>5341</v>
      </c>
      <c r="Z34" s="46">
        <f t="shared" si="2"/>
        <v>-13</v>
      </c>
      <c r="AA34" s="12">
        <f t="shared" si="3"/>
        <v>-2.4280911468061261E-3</v>
      </c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1:37" x14ac:dyDescent="0.15">
      <c r="A35" s="1">
        <v>33</v>
      </c>
      <c r="B35" s="4" t="s">
        <v>36</v>
      </c>
      <c r="C35" s="5">
        <v>4643</v>
      </c>
      <c r="D35" s="5">
        <v>8625</v>
      </c>
      <c r="E35" s="5">
        <v>775</v>
      </c>
      <c r="F35" s="5">
        <v>1186</v>
      </c>
      <c r="G35" s="5">
        <v>325</v>
      </c>
      <c r="H35" s="5">
        <v>538</v>
      </c>
      <c r="I35" s="5">
        <v>337</v>
      </c>
      <c r="J35" s="5">
        <v>538</v>
      </c>
      <c r="K35" s="5">
        <v>6080</v>
      </c>
      <c r="L35" s="5">
        <v>10887</v>
      </c>
      <c r="M35" s="5">
        <v>284</v>
      </c>
      <c r="N35" s="95"/>
      <c r="O35" s="88">
        <v>13</v>
      </c>
      <c r="P35" s="95"/>
      <c r="Q35" s="6">
        <v>11827</v>
      </c>
      <c r="R35" s="5">
        <v>11366</v>
      </c>
      <c r="S35" s="61">
        <v>11057</v>
      </c>
      <c r="T35" s="54">
        <f t="shared" ref="T35:T66" si="8">SUM(S35-R35)</f>
        <v>-309</v>
      </c>
      <c r="U35" s="65">
        <f t="shared" ref="U35:U53" si="9">SUM(R35-S35)/S35</f>
        <v>2.7946097494799673E-2</v>
      </c>
      <c r="V35" s="8"/>
      <c r="W35" s="45">
        <v>11827</v>
      </c>
      <c r="X35" s="46">
        <v>11366</v>
      </c>
      <c r="Y35" s="101">
        <v>11057</v>
      </c>
      <c r="Z35" s="46">
        <f t="shared" ref="Z35:Z66" si="10">SUM(Y35-X35)</f>
        <v>-309</v>
      </c>
      <c r="AA35" s="12">
        <f t="shared" ref="AA35:AA53" si="11">SUM(Y35-X35)/(X35)</f>
        <v>-2.7186345240190042E-2</v>
      </c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x14ac:dyDescent="0.15">
      <c r="A36" s="1">
        <v>34</v>
      </c>
      <c r="B36" s="4" t="s">
        <v>29</v>
      </c>
      <c r="C36" s="5">
        <v>13420</v>
      </c>
      <c r="D36" s="5">
        <v>24662</v>
      </c>
      <c r="E36" s="5">
        <v>1811</v>
      </c>
      <c r="F36" s="5">
        <v>3189</v>
      </c>
      <c r="G36" s="5">
        <v>6807</v>
      </c>
      <c r="H36" s="5">
        <v>12336</v>
      </c>
      <c r="I36" s="5">
        <v>2224</v>
      </c>
      <c r="J36" s="5">
        <v>3759</v>
      </c>
      <c r="K36" s="5">
        <v>24262</v>
      </c>
      <c r="L36" s="5">
        <v>43946</v>
      </c>
      <c r="M36" s="5">
        <v>731</v>
      </c>
      <c r="N36" s="95"/>
      <c r="O36" s="88">
        <v>4</v>
      </c>
      <c r="P36" s="95"/>
      <c r="Q36" s="13">
        <v>46888</v>
      </c>
      <c r="R36" s="5">
        <v>45277</v>
      </c>
      <c r="S36" s="61">
        <v>44251</v>
      </c>
      <c r="T36" s="54">
        <f t="shared" si="8"/>
        <v>-1026</v>
      </c>
      <c r="U36" s="65">
        <f t="shared" si="9"/>
        <v>2.3185916702447403E-2</v>
      </c>
      <c r="V36" s="8"/>
      <c r="W36" s="47">
        <v>46888</v>
      </c>
      <c r="X36" s="46">
        <v>45277</v>
      </c>
      <c r="Y36" s="101">
        <v>44251</v>
      </c>
      <c r="Z36" s="46">
        <f t="shared" si="10"/>
        <v>-1026</v>
      </c>
      <c r="AA36" s="12">
        <f t="shared" si="11"/>
        <v>-2.2660511959714646E-2</v>
      </c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x14ac:dyDescent="0.15">
      <c r="A37" s="1">
        <v>35</v>
      </c>
      <c r="B37" s="4" t="s">
        <v>30</v>
      </c>
      <c r="C37" s="5">
        <v>65</v>
      </c>
      <c r="D37" s="5">
        <v>102</v>
      </c>
      <c r="E37" s="5">
        <v>15</v>
      </c>
      <c r="F37" s="5">
        <v>25</v>
      </c>
      <c r="G37" s="5">
        <v>14</v>
      </c>
      <c r="H37" s="5">
        <v>23</v>
      </c>
      <c r="I37" s="5">
        <v>1273</v>
      </c>
      <c r="J37" s="5">
        <v>2227</v>
      </c>
      <c r="K37" s="5">
        <v>1367</v>
      </c>
      <c r="L37" s="5">
        <v>2377</v>
      </c>
      <c r="M37" s="5">
        <v>2</v>
      </c>
      <c r="N37" s="95"/>
      <c r="O37" s="88">
        <v>36</v>
      </c>
      <c r="P37" s="95"/>
      <c r="Q37" s="13">
        <v>2317</v>
      </c>
      <c r="R37" s="5">
        <v>2380</v>
      </c>
      <c r="S37" s="61">
        <v>2378</v>
      </c>
      <c r="T37" s="54">
        <f t="shared" si="8"/>
        <v>-2</v>
      </c>
      <c r="U37" s="65">
        <f t="shared" si="9"/>
        <v>8.4104289318755253E-4</v>
      </c>
      <c r="V37" s="8"/>
      <c r="W37" s="47">
        <v>2317</v>
      </c>
      <c r="X37" s="46">
        <v>2380</v>
      </c>
      <c r="Y37" s="101">
        <v>2378</v>
      </c>
      <c r="Z37" s="46">
        <f t="shared" si="10"/>
        <v>-2</v>
      </c>
      <c r="AA37" s="12">
        <f t="shared" si="11"/>
        <v>-8.4033613445378156E-4</v>
      </c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x14ac:dyDescent="0.15">
      <c r="A38" s="1">
        <v>36</v>
      </c>
      <c r="B38" s="4" t="s">
        <v>37</v>
      </c>
      <c r="C38" s="5">
        <v>980</v>
      </c>
      <c r="D38" s="5">
        <v>1696</v>
      </c>
      <c r="E38" s="5">
        <v>488</v>
      </c>
      <c r="F38" s="5">
        <v>781</v>
      </c>
      <c r="G38" s="5">
        <v>241</v>
      </c>
      <c r="H38" s="5">
        <v>405</v>
      </c>
      <c r="I38" s="5">
        <v>2018</v>
      </c>
      <c r="J38" s="5">
        <v>3761</v>
      </c>
      <c r="K38" s="5">
        <v>3727</v>
      </c>
      <c r="L38" s="5">
        <v>6643</v>
      </c>
      <c r="M38" s="5">
        <v>185</v>
      </c>
      <c r="N38" s="95"/>
      <c r="O38" s="88">
        <v>23</v>
      </c>
      <c r="P38" s="95"/>
      <c r="Q38" s="6">
        <v>7223</v>
      </c>
      <c r="R38" s="5">
        <v>6981</v>
      </c>
      <c r="S38" s="61">
        <v>6813</v>
      </c>
      <c r="T38" s="54">
        <f t="shared" si="8"/>
        <v>-168</v>
      </c>
      <c r="U38" s="65">
        <f t="shared" si="9"/>
        <v>2.4658740642888595E-2</v>
      </c>
      <c r="V38" s="8"/>
      <c r="W38" s="45">
        <v>7223</v>
      </c>
      <c r="X38" s="46">
        <v>6981</v>
      </c>
      <c r="Y38" s="101">
        <v>6813</v>
      </c>
      <c r="Z38" s="46">
        <f t="shared" si="10"/>
        <v>-168</v>
      </c>
      <c r="AA38" s="12">
        <f t="shared" si="11"/>
        <v>-2.4065320154705628E-2</v>
      </c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x14ac:dyDescent="0.15">
      <c r="A39" s="1">
        <v>37</v>
      </c>
      <c r="B39" s="4" t="s">
        <v>38</v>
      </c>
      <c r="C39" s="5">
        <v>2627</v>
      </c>
      <c r="D39" s="5">
        <v>5100</v>
      </c>
      <c r="E39" s="5">
        <v>579</v>
      </c>
      <c r="F39" s="5">
        <v>1029</v>
      </c>
      <c r="G39" s="5">
        <v>151</v>
      </c>
      <c r="H39" s="5">
        <v>270</v>
      </c>
      <c r="I39" s="5">
        <v>1896</v>
      </c>
      <c r="J39" s="5">
        <v>3440</v>
      </c>
      <c r="K39" s="5">
        <v>5253</v>
      </c>
      <c r="L39" s="5">
        <v>9839</v>
      </c>
      <c r="M39" s="5">
        <v>31</v>
      </c>
      <c r="N39" s="95"/>
      <c r="O39" s="88">
        <v>17</v>
      </c>
      <c r="P39" s="95"/>
      <c r="Q39" s="6">
        <v>10380</v>
      </c>
      <c r="R39" s="5">
        <v>9892</v>
      </c>
      <c r="S39" s="61">
        <v>9234</v>
      </c>
      <c r="T39" s="54">
        <f t="shared" si="8"/>
        <v>-658</v>
      </c>
      <c r="U39" s="65">
        <f t="shared" si="9"/>
        <v>7.1258392895819797E-2</v>
      </c>
      <c r="V39" s="8"/>
      <c r="W39" s="45">
        <v>10380</v>
      </c>
      <c r="X39" s="46">
        <v>9892</v>
      </c>
      <c r="Y39" s="101">
        <v>9234</v>
      </c>
      <c r="Z39" s="46">
        <f t="shared" si="10"/>
        <v>-658</v>
      </c>
      <c r="AA39" s="12">
        <f t="shared" si="11"/>
        <v>-6.6518398706025064E-2</v>
      </c>
      <c r="AB39" s="3"/>
      <c r="AC39" s="3"/>
      <c r="AD39" s="3"/>
      <c r="AE39" s="3"/>
      <c r="AF39" s="3"/>
      <c r="AG39" s="3"/>
      <c r="AH39" s="3"/>
      <c r="AI39" s="3"/>
      <c r="AJ39" s="3"/>
      <c r="AK39" s="3"/>
    </row>
    <row r="40" spans="1:37" x14ac:dyDescent="0.15">
      <c r="A40" s="1">
        <v>38</v>
      </c>
      <c r="B40" s="4" t="s">
        <v>39</v>
      </c>
      <c r="C40" s="5">
        <v>319</v>
      </c>
      <c r="D40" s="5">
        <v>536</v>
      </c>
      <c r="E40" s="5">
        <v>160</v>
      </c>
      <c r="F40" s="5">
        <v>265</v>
      </c>
      <c r="G40" s="5">
        <v>70</v>
      </c>
      <c r="H40" s="5">
        <v>119</v>
      </c>
      <c r="I40" s="5">
        <v>115</v>
      </c>
      <c r="J40" s="5">
        <v>199</v>
      </c>
      <c r="K40" s="5">
        <v>664</v>
      </c>
      <c r="L40" s="5">
        <v>1119</v>
      </c>
      <c r="M40" s="5">
        <v>275</v>
      </c>
      <c r="N40" s="95"/>
      <c r="O40" s="88">
        <v>40</v>
      </c>
      <c r="P40" s="95"/>
      <c r="Q40" s="6">
        <v>1720</v>
      </c>
      <c r="R40" s="5">
        <v>1619</v>
      </c>
      <c r="S40" s="61">
        <v>1559</v>
      </c>
      <c r="T40" s="54">
        <f t="shared" si="8"/>
        <v>-60</v>
      </c>
      <c r="U40" s="65">
        <f t="shared" si="9"/>
        <v>3.8486209108402822E-2</v>
      </c>
      <c r="V40" s="8"/>
      <c r="W40" s="45">
        <v>2000</v>
      </c>
      <c r="X40" s="46">
        <v>2000</v>
      </c>
      <c r="Y40" s="101">
        <v>2000</v>
      </c>
      <c r="Z40" s="46">
        <f t="shared" si="10"/>
        <v>0</v>
      </c>
      <c r="AA40" s="12">
        <f t="shared" si="11"/>
        <v>0</v>
      </c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x14ac:dyDescent="0.15">
      <c r="A41" s="1">
        <v>39</v>
      </c>
      <c r="B41" s="4" t="s">
        <v>40</v>
      </c>
      <c r="C41" s="5">
        <v>1189</v>
      </c>
      <c r="D41" s="5">
        <v>2116</v>
      </c>
      <c r="E41" s="5">
        <v>562</v>
      </c>
      <c r="F41" s="5">
        <v>939</v>
      </c>
      <c r="G41" s="5">
        <v>301</v>
      </c>
      <c r="H41" s="5">
        <v>508</v>
      </c>
      <c r="I41" s="5">
        <v>383</v>
      </c>
      <c r="J41" s="5">
        <v>648</v>
      </c>
      <c r="K41" s="5">
        <v>2435</v>
      </c>
      <c r="L41" s="5">
        <v>4211</v>
      </c>
      <c r="M41" s="5">
        <v>126</v>
      </c>
      <c r="N41" s="95"/>
      <c r="O41" s="88">
        <v>28</v>
      </c>
      <c r="P41" s="95"/>
      <c r="Q41" s="6">
        <v>4556</v>
      </c>
      <c r="R41" s="5">
        <v>4423</v>
      </c>
      <c r="S41" s="61">
        <v>4262</v>
      </c>
      <c r="T41" s="54">
        <f t="shared" si="8"/>
        <v>-161</v>
      </c>
      <c r="U41" s="65">
        <f t="shared" si="9"/>
        <v>3.7775692163303613E-2</v>
      </c>
      <c r="V41" s="8"/>
      <c r="W41" s="45">
        <v>4556</v>
      </c>
      <c r="X41" s="46">
        <v>4423</v>
      </c>
      <c r="Y41" s="101">
        <v>4262</v>
      </c>
      <c r="Z41" s="46">
        <f t="shared" si="10"/>
        <v>-161</v>
      </c>
      <c r="AA41" s="12">
        <f t="shared" si="11"/>
        <v>-3.6400633054487902E-2</v>
      </c>
      <c r="AB41" s="3"/>
      <c r="AC41" s="3"/>
      <c r="AD41" s="3"/>
      <c r="AE41" s="3"/>
      <c r="AF41" s="3"/>
      <c r="AG41" s="3"/>
      <c r="AH41" s="3"/>
      <c r="AI41" s="3"/>
      <c r="AJ41" s="3"/>
      <c r="AK41" s="3"/>
    </row>
    <row r="42" spans="1:37" x14ac:dyDescent="0.15">
      <c r="A42" s="1">
        <v>40</v>
      </c>
      <c r="B42" s="4" t="s">
        <v>41</v>
      </c>
      <c r="C42" s="5">
        <v>115</v>
      </c>
      <c r="D42" s="5">
        <v>213</v>
      </c>
      <c r="E42" s="5">
        <v>487</v>
      </c>
      <c r="F42" s="5">
        <v>913</v>
      </c>
      <c r="G42" s="5">
        <v>81</v>
      </c>
      <c r="H42" s="5">
        <v>153</v>
      </c>
      <c r="I42" s="5">
        <v>56</v>
      </c>
      <c r="J42" s="5">
        <v>110</v>
      </c>
      <c r="K42" s="5">
        <v>739</v>
      </c>
      <c r="L42" s="5">
        <v>1389</v>
      </c>
      <c r="M42" s="5">
        <v>97</v>
      </c>
      <c r="N42" s="95"/>
      <c r="O42" s="88">
        <v>41</v>
      </c>
      <c r="P42" s="95"/>
      <c r="Q42" s="6">
        <v>1541</v>
      </c>
      <c r="R42" s="5">
        <v>1567</v>
      </c>
      <c r="S42" s="61">
        <v>1556</v>
      </c>
      <c r="T42" s="54">
        <f t="shared" si="8"/>
        <v>-11</v>
      </c>
      <c r="U42" s="65">
        <f t="shared" si="9"/>
        <v>7.0694087403598968E-3</v>
      </c>
      <c r="V42" s="8"/>
      <c r="W42" s="45">
        <v>2000</v>
      </c>
      <c r="X42" s="46">
        <v>2000</v>
      </c>
      <c r="Y42" s="101">
        <v>2000</v>
      </c>
      <c r="Z42" s="46">
        <f t="shared" si="10"/>
        <v>0</v>
      </c>
      <c r="AA42" s="12">
        <f t="shared" si="11"/>
        <v>0</v>
      </c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1:37" x14ac:dyDescent="0.15">
      <c r="A43" s="1">
        <v>41</v>
      </c>
      <c r="B43" s="4" t="s">
        <v>42</v>
      </c>
      <c r="C43" s="5">
        <v>3001</v>
      </c>
      <c r="D43" s="5">
        <v>5533</v>
      </c>
      <c r="E43" s="5">
        <v>1171</v>
      </c>
      <c r="F43" s="5">
        <v>2084</v>
      </c>
      <c r="G43" s="5">
        <v>1104</v>
      </c>
      <c r="H43" s="5">
        <v>1963</v>
      </c>
      <c r="I43" s="5">
        <v>2164</v>
      </c>
      <c r="J43" s="5">
        <v>3772</v>
      </c>
      <c r="K43" s="5">
        <v>7440</v>
      </c>
      <c r="L43" s="5">
        <v>13352</v>
      </c>
      <c r="M43" s="5">
        <v>254</v>
      </c>
      <c r="N43" s="95"/>
      <c r="O43" s="88">
        <v>11</v>
      </c>
      <c r="P43" s="95"/>
      <c r="Q43" s="6">
        <v>14425</v>
      </c>
      <c r="R43" s="5">
        <v>13789</v>
      </c>
      <c r="S43" s="61">
        <v>13356</v>
      </c>
      <c r="T43" s="54">
        <f t="shared" si="8"/>
        <v>-433</v>
      </c>
      <c r="U43" s="65">
        <f t="shared" si="9"/>
        <v>3.2419886193471102E-2</v>
      </c>
      <c r="V43" s="8"/>
      <c r="W43" s="45">
        <v>14425</v>
      </c>
      <c r="X43" s="46">
        <v>13789</v>
      </c>
      <c r="Y43" s="101">
        <v>13356</v>
      </c>
      <c r="Z43" s="46">
        <f t="shared" si="10"/>
        <v>-433</v>
      </c>
      <c r="AA43" s="12">
        <f t="shared" si="11"/>
        <v>-3.1401842048009283E-2</v>
      </c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1:37" x14ac:dyDescent="0.15">
      <c r="A44" s="1">
        <v>42</v>
      </c>
      <c r="B44" s="4" t="s">
        <v>43</v>
      </c>
      <c r="C44" s="5">
        <v>102</v>
      </c>
      <c r="D44" s="5">
        <v>167</v>
      </c>
      <c r="E44" s="5">
        <v>24</v>
      </c>
      <c r="F44" s="5">
        <v>42</v>
      </c>
      <c r="G44" s="5">
        <v>12</v>
      </c>
      <c r="H44" s="5">
        <v>20</v>
      </c>
      <c r="I44" s="5">
        <v>735</v>
      </c>
      <c r="J44" s="5">
        <v>1334</v>
      </c>
      <c r="K44" s="5">
        <v>873</v>
      </c>
      <c r="L44" s="5">
        <v>1563</v>
      </c>
      <c r="M44" s="5">
        <v>1</v>
      </c>
      <c r="N44" s="95"/>
      <c r="O44" s="88">
        <v>42</v>
      </c>
      <c r="P44" s="95"/>
      <c r="Q44" s="15">
        <v>1522</v>
      </c>
      <c r="R44" s="5">
        <v>1564</v>
      </c>
      <c r="S44" s="61">
        <v>1537</v>
      </c>
      <c r="T44" s="54">
        <f t="shared" si="8"/>
        <v>-27</v>
      </c>
      <c r="U44" s="65">
        <f t="shared" si="9"/>
        <v>1.7566688353936238E-2</v>
      </c>
      <c r="V44" s="8"/>
      <c r="W44" s="48">
        <v>2000</v>
      </c>
      <c r="X44" s="46">
        <v>2000</v>
      </c>
      <c r="Y44" s="101">
        <v>2000</v>
      </c>
      <c r="Z44" s="46">
        <f t="shared" si="10"/>
        <v>0</v>
      </c>
      <c r="AA44" s="12">
        <f t="shared" si="11"/>
        <v>0</v>
      </c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1:37" x14ac:dyDescent="0.15">
      <c r="A45" s="1">
        <v>43</v>
      </c>
      <c r="B45" s="4" t="s">
        <v>44</v>
      </c>
      <c r="C45" s="5">
        <v>5545</v>
      </c>
      <c r="D45" s="5">
        <v>10045</v>
      </c>
      <c r="E45" s="5">
        <v>934</v>
      </c>
      <c r="F45" s="5">
        <v>1715</v>
      </c>
      <c r="G45" s="5">
        <v>176</v>
      </c>
      <c r="H45" s="5">
        <v>289</v>
      </c>
      <c r="I45" s="5">
        <v>406</v>
      </c>
      <c r="J45" s="5">
        <v>626</v>
      </c>
      <c r="K45" s="5">
        <v>7061</v>
      </c>
      <c r="L45" s="5">
        <v>12675</v>
      </c>
      <c r="M45" s="5">
        <v>78</v>
      </c>
      <c r="N45" s="95"/>
      <c r="O45" s="88">
        <v>12</v>
      </c>
      <c r="P45" s="95"/>
      <c r="Q45" s="6">
        <v>13526</v>
      </c>
      <c r="R45" s="5">
        <v>12823</v>
      </c>
      <c r="S45" s="61">
        <v>12117</v>
      </c>
      <c r="T45" s="54">
        <f t="shared" si="8"/>
        <v>-706</v>
      </c>
      <c r="U45" s="65">
        <f t="shared" si="9"/>
        <v>5.8265247173392751E-2</v>
      </c>
      <c r="V45" s="8"/>
      <c r="W45" s="45">
        <v>13526</v>
      </c>
      <c r="X45" s="46">
        <v>12823</v>
      </c>
      <c r="Y45" s="101">
        <v>12117</v>
      </c>
      <c r="Z45" s="46">
        <f t="shared" si="10"/>
        <v>-706</v>
      </c>
      <c r="AA45" s="12">
        <f t="shared" si="11"/>
        <v>-5.5057318880137256E-2</v>
      </c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x14ac:dyDescent="0.15">
      <c r="A46" s="1">
        <v>44</v>
      </c>
      <c r="B46" s="4" t="s">
        <v>45</v>
      </c>
      <c r="C46" s="5">
        <v>22395</v>
      </c>
      <c r="D46" s="5">
        <v>41864</v>
      </c>
      <c r="E46" s="5">
        <v>2898</v>
      </c>
      <c r="F46" s="5">
        <v>4893</v>
      </c>
      <c r="G46" s="5">
        <v>1162</v>
      </c>
      <c r="H46" s="5">
        <v>1973</v>
      </c>
      <c r="I46" s="5">
        <v>8573</v>
      </c>
      <c r="J46" s="5">
        <v>15383</v>
      </c>
      <c r="K46" s="5">
        <v>35028</v>
      </c>
      <c r="L46" s="5">
        <v>64113</v>
      </c>
      <c r="M46" s="5">
        <v>715</v>
      </c>
      <c r="N46" s="95"/>
      <c r="O46" s="88">
        <v>2</v>
      </c>
      <c r="P46" s="95"/>
      <c r="Q46" s="6">
        <v>69309</v>
      </c>
      <c r="R46" s="5">
        <v>65364</v>
      </c>
      <c r="S46" s="61">
        <v>62368</v>
      </c>
      <c r="T46" s="54">
        <f t="shared" si="8"/>
        <v>-2996</v>
      </c>
      <c r="U46" s="65">
        <f t="shared" si="9"/>
        <v>4.8037455105182147E-2</v>
      </c>
      <c r="V46" s="8"/>
      <c r="W46" s="45">
        <v>60000</v>
      </c>
      <c r="X46" s="46">
        <v>60000</v>
      </c>
      <c r="Y46" s="101">
        <v>60000</v>
      </c>
      <c r="Z46" s="46">
        <f t="shared" si="10"/>
        <v>0</v>
      </c>
      <c r="AA46" s="12">
        <f t="shared" si="11"/>
        <v>0</v>
      </c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x14ac:dyDescent="0.15">
      <c r="A47" s="1">
        <v>45</v>
      </c>
      <c r="B47" s="4" t="s">
        <v>46</v>
      </c>
      <c r="C47" s="5">
        <v>285</v>
      </c>
      <c r="D47" s="5">
        <v>557</v>
      </c>
      <c r="E47" s="5">
        <v>105</v>
      </c>
      <c r="F47" s="5">
        <v>192</v>
      </c>
      <c r="G47" s="5">
        <v>76</v>
      </c>
      <c r="H47" s="5">
        <v>135</v>
      </c>
      <c r="I47" s="5">
        <v>1262</v>
      </c>
      <c r="J47" s="5">
        <v>2359</v>
      </c>
      <c r="K47" s="5">
        <v>1728</v>
      </c>
      <c r="L47" s="5">
        <v>3243</v>
      </c>
      <c r="M47" s="5">
        <v>15</v>
      </c>
      <c r="N47" s="95"/>
      <c r="O47" s="88">
        <v>32</v>
      </c>
      <c r="P47" s="95"/>
      <c r="Q47" s="6">
        <v>3261</v>
      </c>
      <c r="R47" s="5">
        <v>3271</v>
      </c>
      <c r="S47" s="61">
        <v>3213</v>
      </c>
      <c r="T47" s="54">
        <f t="shared" si="8"/>
        <v>-58</v>
      </c>
      <c r="U47" s="65">
        <f t="shared" si="9"/>
        <v>1.8051665110488641E-2</v>
      </c>
      <c r="V47" s="8"/>
      <c r="W47" s="45">
        <v>3261</v>
      </c>
      <c r="X47" s="46">
        <v>3271</v>
      </c>
      <c r="Y47" s="101">
        <v>3213</v>
      </c>
      <c r="Z47" s="46">
        <f t="shared" si="10"/>
        <v>-58</v>
      </c>
      <c r="AA47" s="12">
        <f t="shared" si="11"/>
        <v>-1.773158055640477E-2</v>
      </c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x14ac:dyDescent="0.15">
      <c r="A48" s="1">
        <v>46</v>
      </c>
      <c r="B48" s="4" t="s">
        <v>48</v>
      </c>
      <c r="C48" s="5">
        <v>47</v>
      </c>
      <c r="D48" s="5">
        <v>81</v>
      </c>
      <c r="E48" s="5">
        <v>14</v>
      </c>
      <c r="F48" s="5">
        <v>31</v>
      </c>
      <c r="G48" s="5">
        <v>8</v>
      </c>
      <c r="H48" s="5">
        <v>14</v>
      </c>
      <c r="I48" s="5">
        <v>24</v>
      </c>
      <c r="J48" s="5">
        <v>36</v>
      </c>
      <c r="K48" s="5">
        <v>93</v>
      </c>
      <c r="L48" s="5">
        <v>162</v>
      </c>
      <c r="M48" s="5">
        <v>7</v>
      </c>
      <c r="N48" s="95"/>
      <c r="O48" s="88">
        <v>51</v>
      </c>
      <c r="P48" s="95"/>
      <c r="Q48" s="6">
        <v>181</v>
      </c>
      <c r="R48" s="5">
        <v>173</v>
      </c>
      <c r="S48" s="61">
        <v>165</v>
      </c>
      <c r="T48" s="54">
        <f t="shared" si="8"/>
        <v>-8</v>
      </c>
      <c r="U48" s="65">
        <f t="shared" si="9"/>
        <v>4.8484848484848485E-2</v>
      </c>
      <c r="V48" s="8"/>
      <c r="W48" s="45">
        <v>2000</v>
      </c>
      <c r="X48" s="46">
        <v>2000</v>
      </c>
      <c r="Y48" s="101">
        <v>2000</v>
      </c>
      <c r="Z48" s="46">
        <f t="shared" si="10"/>
        <v>0</v>
      </c>
      <c r="AA48" s="12">
        <f t="shared" si="11"/>
        <v>0</v>
      </c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x14ac:dyDescent="0.15">
      <c r="A49" s="1">
        <v>47</v>
      </c>
      <c r="B49" s="4" t="s">
        <v>47</v>
      </c>
      <c r="C49" s="5">
        <v>9299</v>
      </c>
      <c r="D49" s="5">
        <v>17756</v>
      </c>
      <c r="E49" s="5">
        <v>18877</v>
      </c>
      <c r="F49" s="5">
        <v>34147</v>
      </c>
      <c r="G49" s="5">
        <v>3353</v>
      </c>
      <c r="H49" s="5">
        <v>6406</v>
      </c>
      <c r="I49" s="5">
        <v>5440</v>
      </c>
      <c r="J49" s="5">
        <v>10196</v>
      </c>
      <c r="K49" s="5">
        <v>36969</v>
      </c>
      <c r="L49" s="5">
        <v>68505</v>
      </c>
      <c r="M49" s="5">
        <v>1872</v>
      </c>
      <c r="N49" s="95"/>
      <c r="O49" s="88">
        <v>1</v>
      </c>
      <c r="P49" s="95"/>
      <c r="Q49" s="6">
        <v>73017</v>
      </c>
      <c r="R49" s="5">
        <v>71954</v>
      </c>
      <c r="S49" s="61">
        <v>70380</v>
      </c>
      <c r="T49" s="54">
        <f t="shared" si="8"/>
        <v>-1574</v>
      </c>
      <c r="U49" s="65">
        <f t="shared" si="9"/>
        <v>2.2364308042057402E-2</v>
      </c>
      <c r="V49" s="8"/>
      <c r="W49" s="45">
        <v>60000</v>
      </c>
      <c r="X49" s="46">
        <v>60000</v>
      </c>
      <c r="Y49" s="101">
        <v>60000</v>
      </c>
      <c r="Z49" s="46">
        <f t="shared" si="10"/>
        <v>0</v>
      </c>
      <c r="AA49" s="12">
        <f t="shared" si="11"/>
        <v>0</v>
      </c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x14ac:dyDescent="0.15">
      <c r="A50" s="1">
        <v>48</v>
      </c>
      <c r="B50" s="4" t="s">
        <v>49</v>
      </c>
      <c r="C50" s="5">
        <v>7711</v>
      </c>
      <c r="D50" s="5">
        <v>14613</v>
      </c>
      <c r="E50" s="5">
        <v>4951</v>
      </c>
      <c r="F50" s="5">
        <v>9145</v>
      </c>
      <c r="G50" s="5">
        <v>202</v>
      </c>
      <c r="H50" s="5">
        <v>385</v>
      </c>
      <c r="I50" s="5">
        <v>1736</v>
      </c>
      <c r="J50" s="5">
        <v>3074</v>
      </c>
      <c r="K50" s="5">
        <v>14600</v>
      </c>
      <c r="L50" s="5">
        <v>27217</v>
      </c>
      <c r="M50" s="5">
        <v>560</v>
      </c>
      <c r="N50" s="95"/>
      <c r="O50" s="88">
        <v>7</v>
      </c>
      <c r="P50" s="95"/>
      <c r="Q50" s="6">
        <v>28756</v>
      </c>
      <c r="R50" s="5">
        <v>28197</v>
      </c>
      <c r="S50" s="61">
        <v>27482</v>
      </c>
      <c r="T50" s="54">
        <f t="shared" si="8"/>
        <v>-715</v>
      </c>
      <c r="U50" s="65">
        <f t="shared" si="9"/>
        <v>2.6017029328287606E-2</v>
      </c>
      <c r="V50" s="16"/>
      <c r="W50" s="45">
        <v>28756</v>
      </c>
      <c r="X50" s="46">
        <v>28197</v>
      </c>
      <c r="Y50" s="102">
        <v>27482</v>
      </c>
      <c r="Z50" s="46">
        <f t="shared" si="10"/>
        <v>-715</v>
      </c>
      <c r="AA50" s="12">
        <f t="shared" si="11"/>
        <v>-2.5357307514983864E-2</v>
      </c>
    </row>
    <row r="51" spans="1:37" x14ac:dyDescent="0.15">
      <c r="A51" s="1">
        <v>49</v>
      </c>
      <c r="B51" s="4" t="s">
        <v>51</v>
      </c>
      <c r="C51" s="5">
        <v>147</v>
      </c>
      <c r="D51" s="5">
        <v>246</v>
      </c>
      <c r="E51" s="5">
        <v>80</v>
      </c>
      <c r="F51" s="5">
        <v>132</v>
      </c>
      <c r="G51" s="5">
        <v>40</v>
      </c>
      <c r="H51" s="5">
        <v>74</v>
      </c>
      <c r="I51" s="5">
        <v>67</v>
      </c>
      <c r="J51" s="5">
        <v>123</v>
      </c>
      <c r="K51" s="5">
        <v>334</v>
      </c>
      <c r="L51" s="5">
        <v>575</v>
      </c>
      <c r="M51" s="5">
        <v>33</v>
      </c>
      <c r="N51" s="95"/>
      <c r="O51" s="88">
        <v>50</v>
      </c>
      <c r="P51" s="95"/>
      <c r="Q51" s="6">
        <v>687</v>
      </c>
      <c r="R51" s="5">
        <v>635</v>
      </c>
      <c r="S51" s="61">
        <v>623</v>
      </c>
      <c r="T51" s="54">
        <f t="shared" si="8"/>
        <v>-12</v>
      </c>
      <c r="U51" s="65">
        <f t="shared" si="9"/>
        <v>1.9261637239165328E-2</v>
      </c>
      <c r="V51" s="16"/>
      <c r="W51" s="45">
        <v>2000</v>
      </c>
      <c r="X51" s="46">
        <v>2000</v>
      </c>
      <c r="Y51" s="102">
        <v>2000</v>
      </c>
      <c r="Z51" s="46">
        <f t="shared" si="10"/>
        <v>0</v>
      </c>
      <c r="AA51" s="12">
        <f t="shared" si="11"/>
        <v>0</v>
      </c>
    </row>
    <row r="52" spans="1:37" x14ac:dyDescent="0.15">
      <c r="A52" s="1">
        <v>50</v>
      </c>
      <c r="B52" s="4" t="s">
        <v>50</v>
      </c>
      <c r="C52" s="5">
        <v>469</v>
      </c>
      <c r="D52" s="5">
        <v>841</v>
      </c>
      <c r="E52" s="5">
        <v>260</v>
      </c>
      <c r="F52" s="5">
        <v>437</v>
      </c>
      <c r="G52" s="5">
        <v>92</v>
      </c>
      <c r="H52" s="5">
        <v>161</v>
      </c>
      <c r="I52" s="5">
        <v>139</v>
      </c>
      <c r="J52" s="5">
        <v>250</v>
      </c>
      <c r="K52" s="5">
        <v>960</v>
      </c>
      <c r="L52" s="5">
        <v>1689</v>
      </c>
      <c r="M52" s="5">
        <v>103</v>
      </c>
      <c r="N52" s="95"/>
      <c r="O52" s="88">
        <v>38</v>
      </c>
      <c r="P52" s="95"/>
      <c r="Q52" s="6">
        <v>1868</v>
      </c>
      <c r="R52" s="5">
        <v>1900</v>
      </c>
      <c r="S52" s="61">
        <v>1853</v>
      </c>
      <c r="T52" s="54">
        <f t="shared" si="8"/>
        <v>-47</v>
      </c>
      <c r="U52" s="65">
        <f t="shared" si="9"/>
        <v>2.5364274150026983E-2</v>
      </c>
      <c r="V52" s="16"/>
      <c r="W52" s="45">
        <v>2000</v>
      </c>
      <c r="X52" s="46">
        <v>2000</v>
      </c>
      <c r="Y52" s="102">
        <v>2000</v>
      </c>
      <c r="Z52" s="46">
        <f t="shared" si="10"/>
        <v>0</v>
      </c>
      <c r="AA52" s="12">
        <f t="shared" si="11"/>
        <v>0</v>
      </c>
    </row>
    <row r="53" spans="1:37" x14ac:dyDescent="0.15">
      <c r="A53" s="1">
        <v>51</v>
      </c>
      <c r="B53" s="4" t="s">
        <v>52</v>
      </c>
      <c r="C53" s="5">
        <v>56</v>
      </c>
      <c r="D53" s="5">
        <v>96</v>
      </c>
      <c r="E53" s="5">
        <v>25</v>
      </c>
      <c r="F53" s="5">
        <v>39</v>
      </c>
      <c r="G53" s="5">
        <v>10</v>
      </c>
      <c r="H53" s="5">
        <v>15</v>
      </c>
      <c r="I53" s="5">
        <v>611</v>
      </c>
      <c r="J53" s="5">
        <v>1094</v>
      </c>
      <c r="K53" s="5">
        <v>702</v>
      </c>
      <c r="L53" s="5">
        <v>1244</v>
      </c>
      <c r="M53" s="5">
        <v>3</v>
      </c>
      <c r="N53" s="95"/>
      <c r="O53" s="88">
        <v>44</v>
      </c>
      <c r="P53" s="95"/>
      <c r="Q53" s="6">
        <v>1259</v>
      </c>
      <c r="R53" s="5">
        <v>1248</v>
      </c>
      <c r="S53" s="61">
        <v>1301</v>
      </c>
      <c r="T53" s="54">
        <f t="shared" si="8"/>
        <v>53</v>
      </c>
      <c r="U53" s="65">
        <f t="shared" si="9"/>
        <v>-4.073789392774789E-2</v>
      </c>
      <c r="V53" s="16"/>
      <c r="W53" s="45">
        <v>2000</v>
      </c>
      <c r="X53" s="46">
        <v>2000</v>
      </c>
      <c r="Y53" s="102">
        <v>2000</v>
      </c>
      <c r="Z53" s="46">
        <f t="shared" si="10"/>
        <v>0</v>
      </c>
      <c r="AA53" s="12">
        <f t="shared" si="11"/>
        <v>0</v>
      </c>
    </row>
    <row r="54" spans="1:37" ht="5" customHeight="1" x14ac:dyDescent="0.15"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89"/>
      <c r="O54" s="89"/>
      <c r="P54" s="89"/>
      <c r="Q54" s="19"/>
      <c r="R54" s="18"/>
      <c r="S54" s="62"/>
      <c r="T54" s="55"/>
      <c r="U54" s="68"/>
      <c r="V54" s="21"/>
      <c r="W54" s="49"/>
      <c r="X54" s="50"/>
      <c r="Y54" s="63"/>
      <c r="AA54" s="2"/>
    </row>
    <row r="55" spans="1:37" x14ac:dyDescent="0.15">
      <c r="B55" s="23" t="s">
        <v>0</v>
      </c>
      <c r="C55" s="24">
        <f t="shared" ref="C55:M55" si="12">SUM(C3:C53)</f>
        <v>138847</v>
      </c>
      <c r="D55" s="24">
        <f t="shared" si="12"/>
        <v>257779</v>
      </c>
      <c r="E55" s="24">
        <f t="shared" si="12"/>
        <v>74726</v>
      </c>
      <c r="F55" s="24">
        <f t="shared" si="12"/>
        <v>132764</v>
      </c>
      <c r="G55" s="24">
        <f t="shared" si="12"/>
        <v>28904</v>
      </c>
      <c r="H55" s="24">
        <f t="shared" si="12"/>
        <v>51717</v>
      </c>
      <c r="I55" s="24">
        <f t="shared" si="12"/>
        <v>75753</v>
      </c>
      <c r="J55" s="24">
        <f t="shared" si="12"/>
        <v>135621</v>
      </c>
      <c r="K55" s="24">
        <f t="shared" si="12"/>
        <v>318230</v>
      </c>
      <c r="L55" s="24">
        <f t="shared" si="12"/>
        <v>577881</v>
      </c>
      <c r="M55" s="24">
        <f t="shared" si="12"/>
        <v>12830</v>
      </c>
      <c r="N55" s="99"/>
      <c r="O55" s="100"/>
      <c r="P55" s="99"/>
      <c r="Q55" s="25">
        <f>SUM(Q3:Q53)</f>
        <v>620028</v>
      </c>
      <c r="R55" s="5">
        <f>SUM(R3:R53)</f>
        <v>600686</v>
      </c>
      <c r="S55" s="60">
        <f>SUM(S3:S53)</f>
        <v>583113</v>
      </c>
      <c r="T55" s="54">
        <f>SUM(S55-R55)</f>
        <v>-17573</v>
      </c>
      <c r="U55" s="65">
        <f>SUM(R55-S55)/S55</f>
        <v>3.0136525853479514E-2</v>
      </c>
      <c r="V55" s="26"/>
      <c r="W55" s="46">
        <f>SUM(W3:W53)</f>
        <v>608387</v>
      </c>
      <c r="X55" s="46">
        <f>SUM(X3:X53)</f>
        <v>594645</v>
      </c>
      <c r="Y55" s="103">
        <f>SUM(Y3:Y53)</f>
        <v>581948</v>
      </c>
      <c r="Z55" s="46">
        <f>SUM(Y55-X55)</f>
        <v>-12697</v>
      </c>
      <c r="AA55" s="12">
        <f>SUM(Y55-X55)/(X55)</f>
        <v>-2.1352235367319998E-2</v>
      </c>
    </row>
    <row r="56" spans="1:37" x14ac:dyDescent="0.15">
      <c r="N56" s="90"/>
      <c r="O56" s="90"/>
      <c r="P56" s="90"/>
      <c r="S56" s="20"/>
      <c r="T56" s="55"/>
      <c r="U56" s="2"/>
      <c r="X56" s="50"/>
    </row>
    <row r="57" spans="1:37" x14ac:dyDescent="0.15">
      <c r="B57" s="59" t="s">
        <v>59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91"/>
      <c r="O57" s="91"/>
      <c r="P57" s="91"/>
      <c r="Q57" s="29"/>
      <c r="R57" s="30"/>
      <c r="S57" s="31"/>
      <c r="T57" s="56"/>
      <c r="U57" s="66"/>
      <c r="V57" s="29"/>
      <c r="X57" s="58"/>
      <c r="Y57" s="105"/>
    </row>
    <row r="58" spans="1:37" ht="15" customHeight="1" x14ac:dyDescent="0.15">
      <c r="B58" s="32"/>
      <c r="N58" s="90"/>
      <c r="O58" s="90"/>
      <c r="P58" s="90"/>
      <c r="Q58" s="19"/>
      <c r="S58" s="20"/>
      <c r="T58" s="55"/>
      <c r="U58" s="2"/>
      <c r="V58" s="22"/>
      <c r="X58" s="50"/>
      <c r="Y58" s="106"/>
    </row>
    <row r="59" spans="1:37" ht="16" customHeight="1" x14ac:dyDescent="0.15"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91"/>
      <c r="O59" s="91"/>
      <c r="P59" s="91"/>
      <c r="Q59" s="29"/>
      <c r="R59" s="29"/>
      <c r="S59" s="31"/>
      <c r="T59" s="56"/>
      <c r="U59" s="66"/>
      <c r="V59" s="29"/>
      <c r="W59" s="52"/>
      <c r="X59" s="50"/>
      <c r="Y59" s="106"/>
    </row>
    <row r="60" spans="1:37" ht="16" customHeight="1" x14ac:dyDescent="0.15"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91"/>
      <c r="O60" s="91"/>
      <c r="P60" s="91"/>
      <c r="Q60" s="29"/>
      <c r="R60" s="29"/>
      <c r="S60" s="31"/>
      <c r="T60" s="56"/>
      <c r="U60" s="66"/>
      <c r="V60" s="29"/>
      <c r="W60" s="52"/>
      <c r="X60" s="107"/>
      <c r="Y60" s="107"/>
    </row>
    <row r="61" spans="1:37" ht="16" customHeight="1" x14ac:dyDescent="0.15">
      <c r="N61" s="90"/>
      <c r="O61" s="90"/>
      <c r="P61" s="90"/>
      <c r="Q61" s="1"/>
      <c r="R61" s="1"/>
      <c r="S61" s="1"/>
      <c r="T61" s="55"/>
      <c r="U61" s="2"/>
      <c r="V61" s="1"/>
      <c r="W61" s="44"/>
      <c r="X61" s="50"/>
      <c r="Y61" s="106"/>
    </row>
    <row r="62" spans="1:37" ht="16" customHeight="1" x14ac:dyDescent="0.15">
      <c r="N62" s="90"/>
      <c r="O62" s="90"/>
      <c r="P62" s="90"/>
      <c r="Q62" s="1"/>
      <c r="R62" s="1"/>
      <c r="S62" s="1"/>
      <c r="T62" s="55"/>
      <c r="U62" s="2"/>
      <c r="V62" s="1"/>
      <c r="W62" s="44"/>
      <c r="X62" s="50"/>
      <c r="Y62" s="106"/>
    </row>
    <row r="63" spans="1:37" ht="16" customHeight="1" x14ac:dyDescent="0.15">
      <c r="N63" s="90"/>
      <c r="O63" s="90"/>
      <c r="P63" s="90"/>
      <c r="Q63" s="1"/>
      <c r="R63" s="1"/>
      <c r="S63" s="1"/>
      <c r="T63" s="55"/>
      <c r="U63" s="2"/>
      <c r="V63" s="1"/>
      <c r="W63" s="44"/>
      <c r="X63" s="50"/>
      <c r="Y63" s="106"/>
    </row>
    <row r="64" spans="1:37" ht="10" customHeight="1" x14ac:dyDescent="0.15">
      <c r="N64" s="90"/>
      <c r="O64" s="90"/>
      <c r="P64" s="90"/>
      <c r="Q64" s="1"/>
      <c r="R64" s="1"/>
      <c r="S64" s="1"/>
      <c r="T64" s="55"/>
      <c r="U64" s="2"/>
      <c r="V64" s="1"/>
      <c r="W64" s="44"/>
      <c r="X64" s="50"/>
      <c r="Y64" s="106"/>
    </row>
    <row r="65" spans="14:25" x14ac:dyDescent="0.15">
      <c r="N65" s="90"/>
      <c r="O65" s="90"/>
      <c r="P65" s="90"/>
      <c r="Q65" s="1"/>
      <c r="R65" s="1"/>
      <c r="S65" s="1"/>
      <c r="T65" s="55"/>
      <c r="U65" s="2"/>
      <c r="V65" s="1"/>
      <c r="W65" s="44"/>
      <c r="X65" s="50"/>
      <c r="Y65" s="106"/>
    </row>
    <row r="66" spans="14:25" x14ac:dyDescent="0.15">
      <c r="N66" s="90"/>
      <c r="O66" s="90"/>
      <c r="P66" s="90"/>
      <c r="Q66" s="1"/>
      <c r="R66" s="1"/>
      <c r="S66" s="1"/>
      <c r="T66" s="55"/>
      <c r="U66" s="2"/>
      <c r="V66" s="1"/>
      <c r="W66" s="44"/>
      <c r="X66" s="50"/>
      <c r="Y66" s="106"/>
    </row>
    <row r="67" spans="14:25" x14ac:dyDescent="0.15">
      <c r="N67" s="90"/>
      <c r="O67" s="90"/>
      <c r="P67" s="90"/>
      <c r="Q67" s="1"/>
      <c r="R67" s="1"/>
      <c r="S67" s="1"/>
      <c r="T67" s="55"/>
      <c r="U67" s="2"/>
      <c r="V67" s="1"/>
      <c r="W67" s="44"/>
      <c r="X67" s="50"/>
      <c r="Y67" s="106"/>
    </row>
    <row r="68" spans="14:25" x14ac:dyDescent="0.15">
      <c r="N68" s="90"/>
      <c r="O68" s="90"/>
      <c r="P68" s="90"/>
      <c r="Q68" s="1"/>
      <c r="R68" s="1"/>
      <c r="S68" s="1"/>
      <c r="T68" s="55"/>
      <c r="U68" s="2"/>
      <c r="V68" s="1"/>
      <c r="W68" s="44"/>
      <c r="X68" s="50"/>
      <c r="Y68" s="106"/>
    </row>
    <row r="69" spans="14:25" x14ac:dyDescent="0.15">
      <c r="N69" s="90"/>
      <c r="O69" s="90"/>
      <c r="P69" s="90"/>
      <c r="Q69" s="1"/>
      <c r="R69" s="1"/>
      <c r="S69" s="1"/>
      <c r="T69" s="55"/>
      <c r="U69" s="2"/>
      <c r="V69" s="1"/>
      <c r="W69" s="44"/>
      <c r="X69" s="50"/>
      <c r="Y69" s="106"/>
    </row>
    <row r="70" spans="14:25" x14ac:dyDescent="0.15">
      <c r="N70" s="90"/>
      <c r="O70" s="90"/>
      <c r="P70" s="90"/>
      <c r="Q70" s="1"/>
      <c r="R70" s="1"/>
      <c r="S70" s="1"/>
      <c r="T70" s="55"/>
      <c r="U70" s="2"/>
      <c r="V70" s="1"/>
      <c r="W70" s="44"/>
      <c r="X70" s="50"/>
      <c r="Y70" s="106"/>
    </row>
    <row r="71" spans="14:25" x14ac:dyDescent="0.15">
      <c r="N71" s="90"/>
      <c r="O71" s="90"/>
      <c r="P71" s="90"/>
      <c r="Q71" s="1"/>
      <c r="R71" s="1"/>
      <c r="S71" s="1"/>
      <c r="T71" s="55"/>
      <c r="U71" s="2"/>
      <c r="V71" s="1"/>
      <c r="W71" s="44"/>
      <c r="X71" s="50"/>
      <c r="Y71" s="106"/>
    </row>
    <row r="72" spans="14:25" x14ac:dyDescent="0.15">
      <c r="N72" s="90"/>
      <c r="O72" s="90"/>
      <c r="P72" s="90"/>
      <c r="Q72" s="1"/>
      <c r="R72" s="1"/>
      <c r="S72" s="1"/>
      <c r="T72" s="55"/>
      <c r="U72" s="2"/>
      <c r="V72" s="1"/>
      <c r="W72" s="44"/>
      <c r="X72" s="50"/>
      <c r="Y72" s="106"/>
    </row>
    <row r="73" spans="14:25" x14ac:dyDescent="0.15">
      <c r="N73" s="90"/>
      <c r="O73" s="90"/>
      <c r="P73" s="90"/>
      <c r="Q73" s="1"/>
      <c r="R73" s="1"/>
      <c r="S73" s="1"/>
      <c r="T73" s="55"/>
      <c r="U73" s="2"/>
      <c r="V73" s="1"/>
      <c r="W73" s="44"/>
      <c r="X73" s="50"/>
      <c r="Y73" s="106"/>
    </row>
    <row r="74" spans="14:25" x14ac:dyDescent="0.15">
      <c r="N74" s="90"/>
      <c r="O74" s="90"/>
      <c r="P74" s="90"/>
      <c r="Q74" s="1"/>
      <c r="R74" s="1"/>
      <c r="S74" s="1"/>
      <c r="T74" s="55"/>
      <c r="U74" s="2"/>
      <c r="V74" s="1"/>
      <c r="W74" s="44"/>
      <c r="X74" s="50"/>
      <c r="Y74" s="106"/>
    </row>
    <row r="75" spans="14:25" x14ac:dyDescent="0.15">
      <c r="N75" s="90"/>
      <c r="O75" s="90"/>
      <c r="P75" s="90"/>
      <c r="Q75" s="1"/>
      <c r="R75" s="1"/>
      <c r="S75" s="1"/>
      <c r="T75" s="55"/>
      <c r="U75" s="2"/>
      <c r="V75" s="1"/>
      <c r="W75" s="44"/>
      <c r="X75" s="50"/>
      <c r="Y75" s="106"/>
    </row>
    <row r="76" spans="14:25" x14ac:dyDescent="0.15">
      <c r="N76" s="90"/>
      <c r="O76" s="90"/>
      <c r="P76" s="90"/>
      <c r="Q76" s="1"/>
      <c r="R76" s="1"/>
      <c r="S76" s="1"/>
      <c r="T76" s="55"/>
      <c r="U76" s="2"/>
      <c r="V76" s="1"/>
      <c r="W76" s="44"/>
      <c r="X76" s="50"/>
      <c r="Y76" s="106"/>
    </row>
  </sheetData>
  <sortState ref="B3:Z53">
    <sortCondition ref="B3:B53"/>
  </sortState>
  <mergeCells count="3">
    <mergeCell ref="X60:Y60"/>
    <mergeCell ref="Q1:S1"/>
    <mergeCell ref="W1:Y1"/>
  </mergeCells>
  <phoneticPr fontId="18" type="noConversion"/>
  <printOptions horizontalCentered="1" verticalCentered="1"/>
  <pageMargins left="0.2" right="0.2" top="0.55000000000000004" bottom="0.25" header="0.3" footer="0.3"/>
  <pageSetup orientation="portrait" horizontalDpi="0" verticalDpi="0"/>
  <headerFooter>
    <oddHeader>&amp;C&amp;"Arial,Regular"MIC3 Dues Analysis: Fiscal Years 2017-2019 (Alpha)</oddHeader>
  </headerFooter>
  <ignoredErrors>
    <ignoredError sqref="W55:Y55 S55 Q55:R55" formulaRange="1"/>
  </ignoredErrors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6"/>
  <sheetViews>
    <sheetView view="pageLayout" zoomScaleNormal="154" zoomScalePageLayoutView="154" workbookViewId="0">
      <selection activeCell="Y2" sqref="Y1:Y1048576"/>
    </sheetView>
  </sheetViews>
  <sheetFormatPr baseColWidth="10" defaultColWidth="8.83203125" defaultRowHeight="12" x14ac:dyDescent="0.15"/>
  <cols>
    <col min="1" max="1" width="2.5" style="1" customWidth="1"/>
    <col min="2" max="2" width="14" style="1" customWidth="1"/>
    <col min="3" max="13" width="12.5" style="1" hidden="1" customWidth="1"/>
    <col min="14" max="14" width="0.6640625" style="92" customWidth="1"/>
    <col min="15" max="15" width="4.5" style="92" customWidth="1"/>
    <col min="16" max="16" width="0.6640625" style="92" customWidth="1"/>
    <col min="17" max="17" width="6.5" style="27" bestFit="1" customWidth="1"/>
    <col min="18" max="18" width="6.5" style="14" bestFit="1" customWidth="1"/>
    <col min="19" max="19" width="6.5" style="33" bestFit="1" customWidth="1"/>
    <col min="20" max="20" width="7" style="57" bestFit="1" customWidth="1"/>
    <col min="21" max="21" width="5" style="67" bestFit="1" customWidth="1"/>
    <col min="22" max="22" width="0.6640625" style="28" customWidth="1"/>
    <col min="23" max="23" width="7.83203125" style="64" bestFit="1" customWidth="1"/>
    <col min="24" max="24" width="7.83203125" style="53" bestFit="1" customWidth="1"/>
    <col min="25" max="25" width="7.83203125" style="104" bestFit="1" customWidth="1"/>
    <col min="26" max="26" width="7.5" style="64" bestFit="1" customWidth="1"/>
    <col min="27" max="27" width="5" style="1" bestFit="1" customWidth="1"/>
    <col min="28" max="37" width="8.83203125" style="1"/>
    <col min="38" max="43" width="9.1640625" style="1" bestFit="1" customWidth="1"/>
    <col min="44" max="44" width="8.83203125" style="1"/>
    <col min="45" max="46" width="9.1640625" style="1" bestFit="1" customWidth="1"/>
    <col min="47" max="47" width="10.1640625" style="1" bestFit="1" customWidth="1"/>
    <col min="48" max="48" width="9.1640625" style="1" bestFit="1" customWidth="1"/>
    <col min="49" max="16384" width="8.83203125" style="1"/>
  </cols>
  <sheetData>
    <row r="1" spans="1:48" s="69" customFormat="1" ht="16" customHeight="1" thickBot="1" x14ac:dyDescent="0.2">
      <c r="B1" s="70"/>
      <c r="N1" s="93"/>
      <c r="O1" s="86" t="s">
        <v>62</v>
      </c>
      <c r="P1" s="93"/>
      <c r="Q1" s="108" t="s">
        <v>57</v>
      </c>
      <c r="R1" s="108"/>
      <c r="S1" s="108"/>
      <c r="T1" s="85" t="s">
        <v>60</v>
      </c>
      <c r="U1" s="71"/>
      <c r="V1" s="72"/>
      <c r="W1" s="109" t="s">
        <v>56</v>
      </c>
      <c r="X1" s="109"/>
      <c r="Y1" s="109"/>
      <c r="Z1" s="85" t="s">
        <v>61</v>
      </c>
      <c r="AA1" s="70"/>
    </row>
    <row r="2" spans="1:48" s="69" customFormat="1" ht="11" x14ac:dyDescent="0.15">
      <c r="B2" s="73" t="s">
        <v>53</v>
      </c>
      <c r="C2" s="74" t="s">
        <v>1</v>
      </c>
      <c r="D2" s="74" t="s">
        <v>2</v>
      </c>
      <c r="E2" s="74" t="s">
        <v>1</v>
      </c>
      <c r="F2" s="74" t="s">
        <v>2</v>
      </c>
      <c r="G2" s="74" t="s">
        <v>1</v>
      </c>
      <c r="H2" s="74" t="s">
        <v>2</v>
      </c>
      <c r="I2" s="74" t="s">
        <v>1</v>
      </c>
      <c r="J2" s="74" t="s">
        <v>2</v>
      </c>
      <c r="K2" s="74" t="s">
        <v>1</v>
      </c>
      <c r="L2" s="74" t="s">
        <v>2</v>
      </c>
      <c r="M2" s="74" t="s">
        <v>1</v>
      </c>
      <c r="N2" s="94"/>
      <c r="O2" s="87" t="s">
        <v>63</v>
      </c>
      <c r="P2" s="94"/>
      <c r="Q2" s="75">
        <v>17</v>
      </c>
      <c r="R2" s="76">
        <v>18</v>
      </c>
      <c r="S2" s="77">
        <v>19</v>
      </c>
      <c r="T2" s="81" t="s">
        <v>58</v>
      </c>
      <c r="U2" s="78" t="s">
        <v>54</v>
      </c>
      <c r="V2" s="79"/>
      <c r="W2" s="80">
        <v>17</v>
      </c>
      <c r="X2" s="81">
        <v>18</v>
      </c>
      <c r="Y2" s="82">
        <v>19</v>
      </c>
      <c r="Z2" s="81" t="s">
        <v>58</v>
      </c>
      <c r="AA2" s="83" t="s">
        <v>54</v>
      </c>
      <c r="AB2" s="84"/>
      <c r="AC2" s="84"/>
      <c r="AD2" s="84"/>
      <c r="AE2" s="84"/>
      <c r="AF2" s="84"/>
      <c r="AG2" s="84"/>
      <c r="AH2" s="84"/>
      <c r="AI2" s="84"/>
      <c r="AJ2" s="84"/>
      <c r="AK2" s="84"/>
    </row>
    <row r="3" spans="1:48" x14ac:dyDescent="0.15">
      <c r="A3" s="1">
        <v>1</v>
      </c>
      <c r="B3" s="4" t="s">
        <v>47</v>
      </c>
      <c r="C3" s="5">
        <v>9299</v>
      </c>
      <c r="D3" s="5">
        <v>17756</v>
      </c>
      <c r="E3" s="5">
        <v>18877</v>
      </c>
      <c r="F3" s="5">
        <v>34147</v>
      </c>
      <c r="G3" s="5">
        <v>3353</v>
      </c>
      <c r="H3" s="5">
        <v>6406</v>
      </c>
      <c r="I3" s="5">
        <v>5440</v>
      </c>
      <c r="J3" s="5">
        <v>10196</v>
      </c>
      <c r="K3" s="5">
        <v>36969</v>
      </c>
      <c r="L3" s="5">
        <v>68505</v>
      </c>
      <c r="M3" s="5">
        <v>1872</v>
      </c>
      <c r="N3" s="95"/>
      <c r="O3" s="88">
        <v>1</v>
      </c>
      <c r="P3" s="95"/>
      <c r="Q3" s="6">
        <v>73017</v>
      </c>
      <c r="R3" s="5">
        <v>71954</v>
      </c>
      <c r="S3" s="61">
        <v>70380</v>
      </c>
      <c r="T3" s="54">
        <f t="shared" ref="T3:T34" si="0">SUM(S3-R3)</f>
        <v>-1574</v>
      </c>
      <c r="U3" s="65">
        <f t="shared" ref="U3:U34" si="1">SUM(R3-S3)/S3</f>
        <v>2.2364308042057402E-2</v>
      </c>
      <c r="V3" s="96"/>
      <c r="W3" s="45">
        <v>60000</v>
      </c>
      <c r="X3" s="46">
        <v>60000</v>
      </c>
      <c r="Y3" s="101">
        <v>60000</v>
      </c>
      <c r="Z3" s="46">
        <f t="shared" ref="Z3:Z34" si="2">SUM(Y3-X3)</f>
        <v>0</v>
      </c>
      <c r="AA3" s="12">
        <f t="shared" ref="AA3:AA34" si="3">SUM(Y3-X3)/(X3)</f>
        <v>0</v>
      </c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48" x14ac:dyDescent="0.15">
      <c r="A4" s="1">
        <v>2</v>
      </c>
      <c r="B4" s="4" t="s">
        <v>45</v>
      </c>
      <c r="C4" s="5">
        <v>22395</v>
      </c>
      <c r="D4" s="5">
        <v>41864</v>
      </c>
      <c r="E4" s="5">
        <v>2898</v>
      </c>
      <c r="F4" s="5">
        <v>4893</v>
      </c>
      <c r="G4" s="5">
        <v>1162</v>
      </c>
      <c r="H4" s="5">
        <v>1973</v>
      </c>
      <c r="I4" s="5">
        <v>8573</v>
      </c>
      <c r="J4" s="5">
        <v>15383</v>
      </c>
      <c r="K4" s="5">
        <v>35028</v>
      </c>
      <c r="L4" s="5">
        <v>64113</v>
      </c>
      <c r="M4" s="5">
        <v>715</v>
      </c>
      <c r="N4" s="95"/>
      <c r="O4" s="88">
        <v>2</v>
      </c>
      <c r="P4" s="95"/>
      <c r="Q4" s="6">
        <v>69309</v>
      </c>
      <c r="R4" s="5">
        <v>65364</v>
      </c>
      <c r="S4" s="61">
        <v>62368</v>
      </c>
      <c r="T4" s="54">
        <f t="shared" si="0"/>
        <v>-2996</v>
      </c>
      <c r="U4" s="65">
        <f t="shared" si="1"/>
        <v>4.8037455105182147E-2</v>
      </c>
      <c r="V4" s="96"/>
      <c r="W4" s="45">
        <v>60000</v>
      </c>
      <c r="X4" s="46">
        <v>60000</v>
      </c>
      <c r="Y4" s="101">
        <v>60000</v>
      </c>
      <c r="Z4" s="46">
        <f t="shared" si="2"/>
        <v>0</v>
      </c>
      <c r="AA4" s="12">
        <f t="shared" si="3"/>
        <v>0</v>
      </c>
      <c r="AB4" s="3"/>
      <c r="AC4" s="3"/>
      <c r="AD4" s="3"/>
      <c r="AE4" s="3"/>
      <c r="AF4" s="3"/>
      <c r="AG4" s="3"/>
      <c r="AH4" s="3"/>
      <c r="AI4" s="3"/>
      <c r="AJ4" s="3"/>
      <c r="AK4" s="3"/>
      <c r="AL4" s="5">
        <v>2909</v>
      </c>
      <c r="AM4" s="5">
        <v>16</v>
      </c>
      <c r="AN4" s="6">
        <v>10347</v>
      </c>
      <c r="AO4" s="5">
        <v>2937</v>
      </c>
      <c r="AP4" s="7">
        <f t="shared" ref="AP4:AP5" si="4">SUM(AO4-AN4)</f>
        <v>-7410</v>
      </c>
      <c r="AQ4" s="34">
        <f t="shared" ref="AQ4:AQ5" si="5">SUM(AO4-AN4)/(AO4)</f>
        <v>-2.5229826353421858</v>
      </c>
      <c r="AR4" s="8"/>
      <c r="AS4" s="9">
        <v>10347</v>
      </c>
      <c r="AT4" s="10">
        <v>2937</v>
      </c>
      <c r="AU4" s="11">
        <f t="shared" ref="AU4:AU5" si="6">SUM(AT4-AS4)</f>
        <v>-7410</v>
      </c>
      <c r="AV4" s="12">
        <f t="shared" ref="AV4:AV5" si="7">SUM(AT4-AS4)/(AS4)</f>
        <v>-0.71614960858219778</v>
      </c>
    </row>
    <row r="5" spans="1:48" x14ac:dyDescent="0.15">
      <c r="A5" s="1">
        <v>3</v>
      </c>
      <c r="B5" s="4" t="s">
        <v>7</v>
      </c>
      <c r="C5" s="5">
        <v>3722</v>
      </c>
      <c r="D5" s="5">
        <v>6378</v>
      </c>
      <c r="E5" s="5">
        <v>16120</v>
      </c>
      <c r="F5" s="5">
        <v>28367</v>
      </c>
      <c r="G5" s="5">
        <v>7849</v>
      </c>
      <c r="H5" s="5">
        <v>13887</v>
      </c>
      <c r="I5" s="5">
        <v>4603</v>
      </c>
      <c r="J5" s="5">
        <v>8106</v>
      </c>
      <c r="K5" s="5">
        <v>32294</v>
      </c>
      <c r="L5" s="5">
        <v>56738</v>
      </c>
      <c r="M5" s="5">
        <v>1301</v>
      </c>
      <c r="N5" s="95"/>
      <c r="O5" s="88">
        <v>3</v>
      </c>
      <c r="P5" s="95"/>
      <c r="Q5" s="6">
        <v>60475</v>
      </c>
      <c r="R5" s="5">
        <v>58955</v>
      </c>
      <c r="S5" s="61">
        <v>58005</v>
      </c>
      <c r="T5" s="54">
        <f t="shared" si="0"/>
        <v>-950</v>
      </c>
      <c r="U5" s="65">
        <f t="shared" si="1"/>
        <v>1.6377898457029565E-2</v>
      </c>
      <c r="V5" s="96"/>
      <c r="W5" s="45">
        <v>60000</v>
      </c>
      <c r="X5" s="46">
        <v>58955</v>
      </c>
      <c r="Y5" s="101">
        <v>58005</v>
      </c>
      <c r="Z5" s="46">
        <f t="shared" si="2"/>
        <v>-950</v>
      </c>
      <c r="AA5" s="12">
        <f t="shared" si="3"/>
        <v>-1.6113985242981934E-2</v>
      </c>
      <c r="AB5" s="3"/>
      <c r="AC5" s="3"/>
      <c r="AD5" s="3"/>
      <c r="AE5" s="3"/>
      <c r="AF5" s="3"/>
      <c r="AG5" s="3"/>
      <c r="AH5" s="3"/>
      <c r="AI5" s="3"/>
      <c r="AJ5" s="3"/>
      <c r="AK5" s="3"/>
      <c r="AL5" s="35">
        <v>10070</v>
      </c>
      <c r="AM5" s="35">
        <v>30</v>
      </c>
      <c r="AN5" s="36">
        <v>3211</v>
      </c>
      <c r="AO5" s="35">
        <v>10129</v>
      </c>
      <c r="AP5" s="37">
        <f t="shared" si="4"/>
        <v>6918</v>
      </c>
      <c r="AQ5" s="38">
        <f t="shared" si="5"/>
        <v>0.68298943627209008</v>
      </c>
      <c r="AR5" s="39"/>
      <c r="AS5" s="40">
        <v>3211</v>
      </c>
      <c r="AT5" s="41">
        <v>10129</v>
      </c>
      <c r="AU5" s="42">
        <f t="shared" si="6"/>
        <v>6918</v>
      </c>
      <c r="AV5" s="43">
        <f t="shared" si="7"/>
        <v>2.1544690127686077</v>
      </c>
    </row>
    <row r="6" spans="1:48" x14ac:dyDescent="0.15">
      <c r="A6" s="1">
        <v>4</v>
      </c>
      <c r="B6" s="4" t="s">
        <v>29</v>
      </c>
      <c r="C6" s="5">
        <v>13420</v>
      </c>
      <c r="D6" s="5">
        <v>24662</v>
      </c>
      <c r="E6" s="5">
        <v>1811</v>
      </c>
      <c r="F6" s="5">
        <v>3189</v>
      </c>
      <c r="G6" s="5">
        <v>6807</v>
      </c>
      <c r="H6" s="5">
        <v>12336</v>
      </c>
      <c r="I6" s="5">
        <v>2224</v>
      </c>
      <c r="J6" s="5">
        <v>3759</v>
      </c>
      <c r="K6" s="5">
        <v>24262</v>
      </c>
      <c r="L6" s="5">
        <v>43946</v>
      </c>
      <c r="M6" s="5">
        <v>731</v>
      </c>
      <c r="N6" s="95"/>
      <c r="O6" s="88">
        <v>4</v>
      </c>
      <c r="P6" s="95"/>
      <c r="Q6" s="13">
        <v>46888</v>
      </c>
      <c r="R6" s="5">
        <v>45277</v>
      </c>
      <c r="S6" s="61">
        <v>44251</v>
      </c>
      <c r="T6" s="54">
        <f t="shared" si="0"/>
        <v>-1026</v>
      </c>
      <c r="U6" s="65">
        <f t="shared" si="1"/>
        <v>2.3185916702447403E-2</v>
      </c>
      <c r="V6" s="96"/>
      <c r="W6" s="47">
        <v>46888</v>
      </c>
      <c r="X6" s="46">
        <v>45277</v>
      </c>
      <c r="Y6" s="101">
        <v>44251</v>
      </c>
      <c r="Z6" s="46">
        <f t="shared" si="2"/>
        <v>-1026</v>
      </c>
      <c r="AA6" s="12">
        <f t="shared" si="3"/>
        <v>-2.2660511959714646E-2</v>
      </c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48" x14ac:dyDescent="0.15">
      <c r="A7" s="1">
        <v>5</v>
      </c>
      <c r="B7" s="4" t="s">
        <v>11</v>
      </c>
      <c r="C7" s="5">
        <v>5035</v>
      </c>
      <c r="D7" s="5">
        <v>8865</v>
      </c>
      <c r="E7" s="5">
        <v>7754</v>
      </c>
      <c r="F7" s="5">
        <v>13711</v>
      </c>
      <c r="G7" s="5">
        <v>1196</v>
      </c>
      <c r="H7" s="5">
        <v>2116</v>
      </c>
      <c r="I7" s="5">
        <v>7048</v>
      </c>
      <c r="J7" s="5">
        <v>12438</v>
      </c>
      <c r="K7" s="5">
        <v>21033</v>
      </c>
      <c r="L7" s="5">
        <v>37130</v>
      </c>
      <c r="M7" s="5">
        <v>1557</v>
      </c>
      <c r="N7" s="95"/>
      <c r="O7" s="88">
        <v>5</v>
      </c>
      <c r="P7" s="95"/>
      <c r="Q7" s="6">
        <v>39985</v>
      </c>
      <c r="R7" s="5">
        <v>39828</v>
      </c>
      <c r="S7" s="61">
        <v>39686</v>
      </c>
      <c r="T7" s="54">
        <f t="shared" si="0"/>
        <v>-142</v>
      </c>
      <c r="U7" s="65">
        <f t="shared" si="1"/>
        <v>3.5780879907272088E-3</v>
      </c>
      <c r="V7" s="96"/>
      <c r="W7" s="45">
        <v>39985</v>
      </c>
      <c r="X7" s="46">
        <v>39828</v>
      </c>
      <c r="Y7" s="101">
        <v>39686</v>
      </c>
      <c r="Z7" s="46">
        <f t="shared" si="2"/>
        <v>-142</v>
      </c>
      <c r="AA7" s="12">
        <f t="shared" si="3"/>
        <v>-3.5653309229687659E-3</v>
      </c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48" x14ac:dyDescent="0.15">
      <c r="A8" s="1">
        <v>6</v>
      </c>
      <c r="B8" s="4" t="s">
        <v>12</v>
      </c>
      <c r="C8" s="5">
        <v>12399</v>
      </c>
      <c r="D8" s="5">
        <v>23164</v>
      </c>
      <c r="E8" s="5">
        <v>2062</v>
      </c>
      <c r="F8" s="5">
        <v>3609</v>
      </c>
      <c r="G8" s="5">
        <v>525</v>
      </c>
      <c r="H8" s="5">
        <v>922</v>
      </c>
      <c r="I8" s="5">
        <v>2884</v>
      </c>
      <c r="J8" s="5">
        <v>5063</v>
      </c>
      <c r="K8" s="5">
        <v>17870</v>
      </c>
      <c r="L8" s="5">
        <v>32758</v>
      </c>
      <c r="M8" s="5">
        <v>162</v>
      </c>
      <c r="N8" s="95"/>
      <c r="O8" s="88">
        <v>6</v>
      </c>
      <c r="P8" s="95"/>
      <c r="Q8" s="6">
        <v>34814</v>
      </c>
      <c r="R8" s="5">
        <v>33036</v>
      </c>
      <c r="S8" s="61">
        <v>31384</v>
      </c>
      <c r="T8" s="54">
        <f t="shared" si="0"/>
        <v>-1652</v>
      </c>
      <c r="U8" s="65">
        <f t="shared" si="1"/>
        <v>5.2638287025235792E-2</v>
      </c>
      <c r="V8" s="96"/>
      <c r="W8" s="45">
        <v>34814</v>
      </c>
      <c r="X8" s="46">
        <v>33036</v>
      </c>
      <c r="Y8" s="101">
        <v>31384</v>
      </c>
      <c r="Z8" s="46">
        <f t="shared" si="2"/>
        <v>-1652</v>
      </c>
      <c r="AA8" s="12">
        <f t="shared" si="3"/>
        <v>-5.0006054001695117E-2</v>
      </c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1:48" x14ac:dyDescent="0.15">
      <c r="A9" s="1">
        <v>7</v>
      </c>
      <c r="B9" s="4" t="s">
        <v>49</v>
      </c>
      <c r="C9" s="5">
        <v>7711</v>
      </c>
      <c r="D9" s="5">
        <v>14613</v>
      </c>
      <c r="E9" s="5">
        <v>4951</v>
      </c>
      <c r="F9" s="5">
        <v>9145</v>
      </c>
      <c r="G9" s="5">
        <v>202</v>
      </c>
      <c r="H9" s="5">
        <v>385</v>
      </c>
      <c r="I9" s="5">
        <v>1736</v>
      </c>
      <c r="J9" s="5">
        <v>3074</v>
      </c>
      <c r="K9" s="5">
        <v>14600</v>
      </c>
      <c r="L9" s="5">
        <v>27217</v>
      </c>
      <c r="M9" s="5">
        <v>560</v>
      </c>
      <c r="N9" s="95"/>
      <c r="O9" s="88">
        <v>7</v>
      </c>
      <c r="P9" s="95"/>
      <c r="Q9" s="6">
        <v>28756</v>
      </c>
      <c r="R9" s="5">
        <v>28197</v>
      </c>
      <c r="S9" s="61">
        <v>27482</v>
      </c>
      <c r="T9" s="54">
        <f t="shared" si="0"/>
        <v>-715</v>
      </c>
      <c r="U9" s="65">
        <f t="shared" si="1"/>
        <v>2.6017029328287606E-2</v>
      </c>
      <c r="V9" s="96"/>
      <c r="W9" s="45">
        <v>28756</v>
      </c>
      <c r="X9" s="46">
        <v>28197</v>
      </c>
      <c r="Y9" s="101">
        <v>27482</v>
      </c>
      <c r="Z9" s="46">
        <f t="shared" si="2"/>
        <v>-715</v>
      </c>
      <c r="AA9" s="12">
        <f t="shared" si="3"/>
        <v>-2.5357307514983864E-2</v>
      </c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48" ht="12" customHeight="1" x14ac:dyDescent="0.15">
      <c r="A10" s="1">
        <v>8</v>
      </c>
      <c r="B10" s="4" t="s">
        <v>13</v>
      </c>
      <c r="C10" s="5">
        <v>5723</v>
      </c>
      <c r="D10" s="5">
        <v>10614</v>
      </c>
      <c r="E10" s="5">
        <v>2941</v>
      </c>
      <c r="F10" s="5">
        <v>5238</v>
      </c>
      <c r="G10" s="5">
        <v>930</v>
      </c>
      <c r="H10" s="5">
        <v>1665</v>
      </c>
      <c r="I10" s="5">
        <v>1529</v>
      </c>
      <c r="J10" s="5">
        <v>2780</v>
      </c>
      <c r="K10" s="5">
        <v>11123</v>
      </c>
      <c r="L10" s="5">
        <v>20297</v>
      </c>
      <c r="M10" s="5">
        <v>310</v>
      </c>
      <c r="N10" s="95"/>
      <c r="O10" s="88">
        <v>8</v>
      </c>
      <c r="P10" s="95"/>
      <c r="Q10" s="6">
        <v>21226</v>
      </c>
      <c r="R10" s="5">
        <v>20839</v>
      </c>
      <c r="S10" s="61">
        <v>19992</v>
      </c>
      <c r="T10" s="54">
        <f t="shared" si="0"/>
        <v>-847</v>
      </c>
      <c r="U10" s="65">
        <f t="shared" si="1"/>
        <v>4.2366946778711487E-2</v>
      </c>
      <c r="V10" s="96"/>
      <c r="W10" s="45">
        <v>21226</v>
      </c>
      <c r="X10" s="46">
        <v>20839</v>
      </c>
      <c r="Y10" s="101">
        <v>19992</v>
      </c>
      <c r="Z10" s="46">
        <f t="shared" si="2"/>
        <v>-847</v>
      </c>
      <c r="AA10" s="12">
        <f t="shared" si="3"/>
        <v>-4.064494457507558E-2</v>
      </c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1:48" x14ac:dyDescent="0.15">
      <c r="A11" s="1">
        <v>9</v>
      </c>
      <c r="B11" s="4" t="s">
        <v>8</v>
      </c>
      <c r="C11" s="5">
        <v>6951</v>
      </c>
      <c r="D11" s="5">
        <v>13071</v>
      </c>
      <c r="E11" s="5">
        <v>435</v>
      </c>
      <c r="F11" s="5">
        <v>783</v>
      </c>
      <c r="G11" s="5">
        <v>142</v>
      </c>
      <c r="H11" s="5">
        <v>255</v>
      </c>
      <c r="I11" s="5">
        <v>2955</v>
      </c>
      <c r="J11" s="5">
        <v>5560</v>
      </c>
      <c r="K11" s="5">
        <v>10483</v>
      </c>
      <c r="L11" s="5">
        <v>19669</v>
      </c>
      <c r="M11" s="5">
        <v>37</v>
      </c>
      <c r="N11" s="95"/>
      <c r="O11" s="88">
        <v>9</v>
      </c>
      <c r="P11" s="95"/>
      <c r="Q11" s="6">
        <v>20619</v>
      </c>
      <c r="R11" s="5">
        <v>19735</v>
      </c>
      <c r="S11" s="61">
        <v>19179</v>
      </c>
      <c r="T11" s="54">
        <f t="shared" si="0"/>
        <v>-556</v>
      </c>
      <c r="U11" s="65">
        <f t="shared" si="1"/>
        <v>2.8990041190885864E-2</v>
      </c>
      <c r="V11" s="96"/>
      <c r="W11" s="45">
        <v>20619</v>
      </c>
      <c r="X11" s="46">
        <v>19735</v>
      </c>
      <c r="Y11" s="101">
        <v>19179</v>
      </c>
      <c r="Z11" s="46">
        <f t="shared" si="2"/>
        <v>-556</v>
      </c>
      <c r="AA11" s="12">
        <f t="shared" si="3"/>
        <v>-2.8173296174309602E-2</v>
      </c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48" x14ac:dyDescent="0.15">
      <c r="A12" s="1">
        <v>10</v>
      </c>
      <c r="B12" s="4" t="s">
        <v>22</v>
      </c>
      <c r="C12" s="5">
        <v>3867</v>
      </c>
      <c r="D12" s="5">
        <v>7151</v>
      </c>
      <c r="E12" s="5">
        <v>3162</v>
      </c>
      <c r="F12" s="5">
        <v>5883</v>
      </c>
      <c r="G12" s="5">
        <v>635</v>
      </c>
      <c r="H12" s="5">
        <v>1152</v>
      </c>
      <c r="I12" s="5">
        <v>2278</v>
      </c>
      <c r="J12" s="5">
        <v>4042</v>
      </c>
      <c r="K12" s="5">
        <v>9942</v>
      </c>
      <c r="L12" s="5">
        <v>18228</v>
      </c>
      <c r="M12" s="5">
        <v>523</v>
      </c>
      <c r="N12" s="95"/>
      <c r="O12" s="88">
        <v>10</v>
      </c>
      <c r="P12" s="95"/>
      <c r="Q12" s="13">
        <v>19296</v>
      </c>
      <c r="R12" s="5">
        <v>19211</v>
      </c>
      <c r="S12" s="61">
        <v>18850</v>
      </c>
      <c r="T12" s="54">
        <f t="shared" si="0"/>
        <v>-361</v>
      </c>
      <c r="U12" s="65">
        <f t="shared" si="1"/>
        <v>1.9151193633952256E-2</v>
      </c>
      <c r="V12" s="96"/>
      <c r="W12" s="47">
        <v>19296</v>
      </c>
      <c r="X12" s="46">
        <v>19211</v>
      </c>
      <c r="Y12" s="101">
        <v>18850</v>
      </c>
      <c r="Z12" s="46">
        <f t="shared" si="2"/>
        <v>-361</v>
      </c>
      <c r="AA12" s="12">
        <f t="shared" si="3"/>
        <v>-1.8791317474363647E-2</v>
      </c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48" x14ac:dyDescent="0.15">
      <c r="A13" s="1">
        <v>11</v>
      </c>
      <c r="B13" s="4" t="s">
        <v>42</v>
      </c>
      <c r="C13" s="5">
        <v>3001</v>
      </c>
      <c r="D13" s="5">
        <v>5533</v>
      </c>
      <c r="E13" s="5">
        <v>1171</v>
      </c>
      <c r="F13" s="5">
        <v>2084</v>
      </c>
      <c r="G13" s="5">
        <v>1104</v>
      </c>
      <c r="H13" s="5">
        <v>1963</v>
      </c>
      <c r="I13" s="5">
        <v>2164</v>
      </c>
      <c r="J13" s="5">
        <v>3772</v>
      </c>
      <c r="K13" s="5">
        <v>7440</v>
      </c>
      <c r="L13" s="5">
        <v>13352</v>
      </c>
      <c r="M13" s="5">
        <v>254</v>
      </c>
      <c r="N13" s="95"/>
      <c r="O13" s="88">
        <v>11</v>
      </c>
      <c r="P13" s="95"/>
      <c r="Q13" s="6">
        <v>14425</v>
      </c>
      <c r="R13" s="5">
        <v>13789</v>
      </c>
      <c r="S13" s="61">
        <v>13356</v>
      </c>
      <c r="T13" s="54">
        <f t="shared" si="0"/>
        <v>-433</v>
      </c>
      <c r="U13" s="65">
        <f t="shared" si="1"/>
        <v>3.2419886193471102E-2</v>
      </c>
      <c r="V13" s="96"/>
      <c r="W13" s="45">
        <v>14425</v>
      </c>
      <c r="X13" s="46">
        <v>13789</v>
      </c>
      <c r="Y13" s="101">
        <v>13356</v>
      </c>
      <c r="Z13" s="46">
        <f t="shared" si="2"/>
        <v>-433</v>
      </c>
      <c r="AA13" s="12">
        <f t="shared" si="3"/>
        <v>-3.1401842048009283E-2</v>
      </c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1:48" x14ac:dyDescent="0.15">
      <c r="A14" s="1">
        <v>12</v>
      </c>
      <c r="B14" s="4" t="s">
        <v>44</v>
      </c>
      <c r="C14" s="5">
        <v>5545</v>
      </c>
      <c r="D14" s="5">
        <v>10045</v>
      </c>
      <c r="E14" s="5">
        <v>934</v>
      </c>
      <c r="F14" s="5">
        <v>1715</v>
      </c>
      <c r="G14" s="5">
        <v>176</v>
      </c>
      <c r="H14" s="5">
        <v>289</v>
      </c>
      <c r="I14" s="5">
        <v>406</v>
      </c>
      <c r="J14" s="5">
        <v>626</v>
      </c>
      <c r="K14" s="5">
        <v>7061</v>
      </c>
      <c r="L14" s="5">
        <v>12675</v>
      </c>
      <c r="M14" s="5">
        <v>78</v>
      </c>
      <c r="N14" s="95"/>
      <c r="O14" s="88">
        <v>12</v>
      </c>
      <c r="P14" s="95"/>
      <c r="Q14" s="6">
        <v>13526</v>
      </c>
      <c r="R14" s="5">
        <v>12823</v>
      </c>
      <c r="S14" s="61">
        <v>12117</v>
      </c>
      <c r="T14" s="54">
        <f t="shared" si="0"/>
        <v>-706</v>
      </c>
      <c r="U14" s="65">
        <f t="shared" si="1"/>
        <v>5.8265247173392751E-2</v>
      </c>
      <c r="V14" s="96"/>
      <c r="W14" s="45">
        <v>13526</v>
      </c>
      <c r="X14" s="46">
        <v>12823</v>
      </c>
      <c r="Y14" s="101">
        <v>12117</v>
      </c>
      <c r="Z14" s="46">
        <f t="shared" si="2"/>
        <v>-706</v>
      </c>
      <c r="AA14" s="12">
        <f t="shared" si="3"/>
        <v>-5.5057318880137256E-2</v>
      </c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48" s="14" customFormat="1" x14ac:dyDescent="0.15">
      <c r="A15" s="1">
        <v>13</v>
      </c>
      <c r="B15" s="4" t="s">
        <v>36</v>
      </c>
      <c r="C15" s="5">
        <v>4643</v>
      </c>
      <c r="D15" s="5">
        <v>8625</v>
      </c>
      <c r="E15" s="5">
        <v>775</v>
      </c>
      <c r="F15" s="5">
        <v>1186</v>
      </c>
      <c r="G15" s="5">
        <v>325</v>
      </c>
      <c r="H15" s="5">
        <v>538</v>
      </c>
      <c r="I15" s="5">
        <v>337</v>
      </c>
      <c r="J15" s="5">
        <v>538</v>
      </c>
      <c r="K15" s="5">
        <v>6080</v>
      </c>
      <c r="L15" s="5">
        <v>10887</v>
      </c>
      <c r="M15" s="5">
        <v>284</v>
      </c>
      <c r="N15" s="95"/>
      <c r="O15" s="88">
        <v>13</v>
      </c>
      <c r="P15" s="95"/>
      <c r="Q15" s="6">
        <v>11827</v>
      </c>
      <c r="R15" s="5">
        <v>11366</v>
      </c>
      <c r="S15" s="61">
        <v>11057</v>
      </c>
      <c r="T15" s="54">
        <f t="shared" si="0"/>
        <v>-309</v>
      </c>
      <c r="U15" s="65">
        <f t="shared" si="1"/>
        <v>2.7946097494799673E-2</v>
      </c>
      <c r="V15" s="96"/>
      <c r="W15" s="45">
        <v>11827</v>
      </c>
      <c r="X15" s="46">
        <v>11366</v>
      </c>
      <c r="Y15" s="101">
        <v>11057</v>
      </c>
      <c r="Z15" s="46">
        <f t="shared" si="2"/>
        <v>-309</v>
      </c>
      <c r="AA15" s="12">
        <f t="shared" si="3"/>
        <v>-2.7186345240190042E-2</v>
      </c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48" s="14" customFormat="1" x14ac:dyDescent="0.15">
      <c r="A16" s="1">
        <v>14</v>
      </c>
      <c r="B16" s="4" t="s">
        <v>18</v>
      </c>
      <c r="C16" s="5">
        <v>5024</v>
      </c>
      <c r="D16" s="5">
        <v>9704</v>
      </c>
      <c r="E16" s="5">
        <v>138</v>
      </c>
      <c r="F16" s="5">
        <v>232</v>
      </c>
      <c r="G16" s="5">
        <v>104</v>
      </c>
      <c r="H16" s="5">
        <v>175</v>
      </c>
      <c r="I16" s="5">
        <v>863</v>
      </c>
      <c r="J16" s="5">
        <v>1547</v>
      </c>
      <c r="K16" s="5">
        <v>6129</v>
      </c>
      <c r="L16" s="5">
        <v>11658</v>
      </c>
      <c r="M16" s="5">
        <v>34</v>
      </c>
      <c r="N16" s="95"/>
      <c r="O16" s="88">
        <v>14</v>
      </c>
      <c r="P16" s="95"/>
      <c r="Q16" s="6">
        <v>12198</v>
      </c>
      <c r="R16" s="5">
        <v>11721</v>
      </c>
      <c r="S16" s="61">
        <v>10935</v>
      </c>
      <c r="T16" s="54">
        <f t="shared" si="0"/>
        <v>-786</v>
      </c>
      <c r="U16" s="65">
        <f t="shared" si="1"/>
        <v>7.1879286694101513E-2</v>
      </c>
      <c r="V16" s="96"/>
      <c r="W16" s="45">
        <v>12198</v>
      </c>
      <c r="X16" s="46">
        <v>11721</v>
      </c>
      <c r="Y16" s="101">
        <v>10935</v>
      </c>
      <c r="Z16" s="46">
        <f t="shared" si="2"/>
        <v>-786</v>
      </c>
      <c r="AA16" s="12">
        <f t="shared" si="3"/>
        <v>-6.705912464806757E-2</v>
      </c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8" s="14" customFormat="1" x14ac:dyDescent="0.15">
      <c r="A17" s="1">
        <v>15</v>
      </c>
      <c r="B17" s="4" t="s">
        <v>4</v>
      </c>
      <c r="C17" s="5">
        <v>3662</v>
      </c>
      <c r="D17" s="5">
        <v>6909</v>
      </c>
      <c r="E17" s="5">
        <v>381</v>
      </c>
      <c r="F17" s="5">
        <v>621</v>
      </c>
      <c r="G17" s="5">
        <v>169</v>
      </c>
      <c r="H17" s="5">
        <v>280</v>
      </c>
      <c r="I17" s="5">
        <v>1245</v>
      </c>
      <c r="J17" s="5">
        <v>2288</v>
      </c>
      <c r="K17" s="5">
        <v>5457</v>
      </c>
      <c r="L17" s="5">
        <v>10098</v>
      </c>
      <c r="M17" s="5">
        <v>370</v>
      </c>
      <c r="N17" s="95"/>
      <c r="O17" s="88">
        <v>15</v>
      </c>
      <c r="P17" s="95"/>
      <c r="Q17" s="6">
        <v>11460</v>
      </c>
      <c r="R17" s="5">
        <v>10726</v>
      </c>
      <c r="S17" s="61">
        <v>10071</v>
      </c>
      <c r="T17" s="54">
        <f t="shared" si="0"/>
        <v>-655</v>
      </c>
      <c r="U17" s="65">
        <f t="shared" si="1"/>
        <v>6.5038228577102578E-2</v>
      </c>
      <c r="V17" s="96"/>
      <c r="W17" s="45">
        <v>11460</v>
      </c>
      <c r="X17" s="46">
        <v>10726</v>
      </c>
      <c r="Y17" s="101">
        <v>10071</v>
      </c>
      <c r="Z17" s="46">
        <f t="shared" si="2"/>
        <v>-655</v>
      </c>
      <c r="AA17" s="12">
        <f t="shared" si="3"/>
        <v>-6.1066567219839642E-2</v>
      </c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38" s="14" customFormat="1" x14ac:dyDescent="0.15">
      <c r="A18" s="1">
        <v>16</v>
      </c>
      <c r="B18" s="4" t="s">
        <v>6</v>
      </c>
      <c r="C18" s="5">
        <v>1741</v>
      </c>
      <c r="D18" s="5">
        <v>3321</v>
      </c>
      <c r="E18" s="5">
        <v>394</v>
      </c>
      <c r="F18" s="5">
        <v>669</v>
      </c>
      <c r="G18" s="5">
        <v>836</v>
      </c>
      <c r="H18" s="5">
        <v>1463</v>
      </c>
      <c r="I18" s="5">
        <v>2607</v>
      </c>
      <c r="J18" s="5">
        <v>4617</v>
      </c>
      <c r="K18" s="5">
        <v>5578</v>
      </c>
      <c r="L18" s="5">
        <v>10070</v>
      </c>
      <c r="M18" s="5">
        <v>30</v>
      </c>
      <c r="N18" s="95"/>
      <c r="O18" s="88">
        <v>16</v>
      </c>
      <c r="P18" s="95"/>
      <c r="Q18" s="6">
        <v>10347</v>
      </c>
      <c r="R18" s="5">
        <v>10129</v>
      </c>
      <c r="S18" s="61">
        <v>10058</v>
      </c>
      <c r="T18" s="54">
        <f t="shared" si="0"/>
        <v>-71</v>
      </c>
      <c r="U18" s="65">
        <f t="shared" si="1"/>
        <v>7.0590574666931794E-3</v>
      </c>
      <c r="V18" s="96"/>
      <c r="W18" s="45">
        <v>10347</v>
      </c>
      <c r="X18" s="46">
        <v>10129</v>
      </c>
      <c r="Y18" s="101">
        <v>10058</v>
      </c>
      <c r="Z18" s="46">
        <f t="shared" si="2"/>
        <v>-71</v>
      </c>
      <c r="AA18" s="12">
        <f t="shared" si="3"/>
        <v>-7.0095764636193105E-3</v>
      </c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38" x14ac:dyDescent="0.15">
      <c r="A19" s="1">
        <v>17</v>
      </c>
      <c r="B19" s="4" t="s">
        <v>38</v>
      </c>
      <c r="C19" s="5">
        <v>2627</v>
      </c>
      <c r="D19" s="5">
        <v>5100</v>
      </c>
      <c r="E19" s="5">
        <v>579</v>
      </c>
      <c r="F19" s="5">
        <v>1029</v>
      </c>
      <c r="G19" s="5">
        <v>151</v>
      </c>
      <c r="H19" s="5">
        <v>270</v>
      </c>
      <c r="I19" s="5">
        <v>1896</v>
      </c>
      <c r="J19" s="5">
        <v>3440</v>
      </c>
      <c r="K19" s="5">
        <v>5253</v>
      </c>
      <c r="L19" s="5">
        <v>9839</v>
      </c>
      <c r="M19" s="5">
        <v>31</v>
      </c>
      <c r="N19" s="95"/>
      <c r="O19" s="88">
        <v>17</v>
      </c>
      <c r="P19" s="95"/>
      <c r="Q19" s="6">
        <v>10380</v>
      </c>
      <c r="R19" s="5">
        <v>9892</v>
      </c>
      <c r="S19" s="61">
        <v>9234</v>
      </c>
      <c r="T19" s="54">
        <f t="shared" si="0"/>
        <v>-658</v>
      </c>
      <c r="U19" s="65">
        <f t="shared" si="1"/>
        <v>7.1258392895819797E-2</v>
      </c>
      <c r="V19" s="96"/>
      <c r="W19" s="45">
        <v>10380</v>
      </c>
      <c r="X19" s="46">
        <v>9892</v>
      </c>
      <c r="Y19" s="101">
        <v>9234</v>
      </c>
      <c r="Z19" s="46">
        <f t="shared" si="2"/>
        <v>-658</v>
      </c>
      <c r="AA19" s="12">
        <f t="shared" si="3"/>
        <v>-6.6518398706025064E-2</v>
      </c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8" x14ac:dyDescent="0.15">
      <c r="A20" s="1">
        <v>18</v>
      </c>
      <c r="B20" s="4" t="s">
        <v>3</v>
      </c>
      <c r="C20" s="5">
        <v>2315</v>
      </c>
      <c r="D20" s="5">
        <v>4473</v>
      </c>
      <c r="E20" s="5">
        <v>46</v>
      </c>
      <c r="F20" s="5">
        <v>78</v>
      </c>
      <c r="G20" s="5">
        <v>11</v>
      </c>
      <c r="H20" s="5">
        <v>25</v>
      </c>
      <c r="I20" s="5">
        <v>1938</v>
      </c>
      <c r="J20" s="5">
        <v>3640</v>
      </c>
      <c r="K20" s="5">
        <v>4310</v>
      </c>
      <c r="L20" s="5">
        <v>8216</v>
      </c>
      <c r="M20" s="5">
        <v>546</v>
      </c>
      <c r="N20" s="95"/>
      <c r="O20" s="88">
        <v>18</v>
      </c>
      <c r="P20" s="95"/>
      <c r="Q20" s="6">
        <v>9644</v>
      </c>
      <c r="R20" s="5">
        <v>9235</v>
      </c>
      <c r="S20" s="61">
        <v>8973</v>
      </c>
      <c r="T20" s="54">
        <f t="shared" si="0"/>
        <v>-262</v>
      </c>
      <c r="U20" s="65">
        <f t="shared" si="1"/>
        <v>2.919870723280954E-2</v>
      </c>
      <c r="V20" s="96"/>
      <c r="W20" s="45">
        <v>9644</v>
      </c>
      <c r="X20" s="46">
        <v>9235</v>
      </c>
      <c r="Y20" s="101">
        <v>8973</v>
      </c>
      <c r="Z20" s="46">
        <f t="shared" si="2"/>
        <v>-262</v>
      </c>
      <c r="AA20" s="12">
        <f t="shared" si="3"/>
        <v>-2.8370330265295073E-2</v>
      </c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1:38" x14ac:dyDescent="0.15">
      <c r="A21" s="1">
        <v>19</v>
      </c>
      <c r="B21" s="4" t="s">
        <v>19</v>
      </c>
      <c r="C21" s="5">
        <v>4043</v>
      </c>
      <c r="D21" s="5">
        <v>7764</v>
      </c>
      <c r="E21" s="5">
        <v>154</v>
      </c>
      <c r="F21" s="5">
        <v>265</v>
      </c>
      <c r="G21" s="5">
        <v>94</v>
      </c>
      <c r="H21" s="5">
        <v>160</v>
      </c>
      <c r="I21" s="5">
        <v>162</v>
      </c>
      <c r="J21" s="5">
        <v>250</v>
      </c>
      <c r="K21" s="5">
        <v>4453</v>
      </c>
      <c r="L21" s="5">
        <v>8439</v>
      </c>
      <c r="M21" s="5">
        <v>76</v>
      </c>
      <c r="N21" s="95"/>
      <c r="O21" s="88">
        <v>19</v>
      </c>
      <c r="P21" s="95"/>
      <c r="Q21" s="6">
        <v>9651</v>
      </c>
      <c r="R21" s="5">
        <v>8563</v>
      </c>
      <c r="S21" s="61">
        <v>8268</v>
      </c>
      <c r="T21" s="54">
        <f t="shared" si="0"/>
        <v>-295</v>
      </c>
      <c r="U21" s="65">
        <f t="shared" si="1"/>
        <v>3.5679729075955492E-2</v>
      </c>
      <c r="V21" s="96"/>
      <c r="W21" s="45">
        <v>9651</v>
      </c>
      <c r="X21" s="46">
        <v>8563</v>
      </c>
      <c r="Y21" s="101">
        <v>8268</v>
      </c>
      <c r="Z21" s="46">
        <f t="shared" si="2"/>
        <v>-295</v>
      </c>
      <c r="AA21" s="12">
        <f t="shared" si="3"/>
        <v>-3.445054303398342E-2</v>
      </c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8" s="14" customFormat="1" x14ac:dyDescent="0.15">
      <c r="A22" s="1">
        <v>20</v>
      </c>
      <c r="B22" s="4" t="s">
        <v>20</v>
      </c>
      <c r="C22" s="5">
        <v>2203</v>
      </c>
      <c r="D22" s="5">
        <v>4103</v>
      </c>
      <c r="E22" s="5">
        <v>385</v>
      </c>
      <c r="F22" s="5">
        <v>655</v>
      </c>
      <c r="G22" s="5">
        <v>248</v>
      </c>
      <c r="H22" s="5">
        <v>422</v>
      </c>
      <c r="I22" s="5">
        <v>1528</v>
      </c>
      <c r="J22" s="5">
        <v>2754</v>
      </c>
      <c r="K22" s="5">
        <v>4364</v>
      </c>
      <c r="L22" s="5">
        <v>7934</v>
      </c>
      <c r="M22" s="5">
        <v>354</v>
      </c>
      <c r="N22" s="95"/>
      <c r="O22" s="88">
        <v>20</v>
      </c>
      <c r="P22" s="95"/>
      <c r="Q22" s="6">
        <v>8879</v>
      </c>
      <c r="R22" s="5">
        <v>8566</v>
      </c>
      <c r="S22" s="61">
        <v>8162</v>
      </c>
      <c r="T22" s="54">
        <f t="shared" si="0"/>
        <v>-404</v>
      </c>
      <c r="U22" s="65">
        <f t="shared" si="1"/>
        <v>4.9497672139181575E-2</v>
      </c>
      <c r="V22" s="96"/>
      <c r="W22" s="45">
        <v>8879</v>
      </c>
      <c r="X22" s="46">
        <v>8566</v>
      </c>
      <c r="Y22" s="101">
        <v>8162</v>
      </c>
      <c r="Z22" s="46">
        <f t="shared" si="2"/>
        <v>-404</v>
      </c>
      <c r="AA22" s="12">
        <f t="shared" si="3"/>
        <v>-4.7163203362129348E-2</v>
      </c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8" s="14" customFormat="1" x14ac:dyDescent="0.15">
      <c r="A23" s="1">
        <v>21</v>
      </c>
      <c r="B23" s="4" t="s">
        <v>26</v>
      </c>
      <c r="C23" s="5">
        <v>2614</v>
      </c>
      <c r="D23" s="5">
        <v>5035</v>
      </c>
      <c r="E23" s="5">
        <v>286</v>
      </c>
      <c r="F23" s="5">
        <v>473</v>
      </c>
      <c r="G23" s="5">
        <v>272</v>
      </c>
      <c r="H23" s="5">
        <v>494</v>
      </c>
      <c r="I23" s="5">
        <v>1156</v>
      </c>
      <c r="J23" s="5">
        <v>2070</v>
      </c>
      <c r="K23" s="5">
        <v>4328</v>
      </c>
      <c r="L23" s="5">
        <v>8072</v>
      </c>
      <c r="M23" s="5">
        <v>50</v>
      </c>
      <c r="N23" s="95"/>
      <c r="O23" s="88">
        <v>21</v>
      </c>
      <c r="P23" s="95"/>
      <c r="Q23" s="6">
        <v>8639</v>
      </c>
      <c r="R23" s="5">
        <v>8157</v>
      </c>
      <c r="S23" s="61">
        <v>7815</v>
      </c>
      <c r="T23" s="54">
        <f t="shared" si="0"/>
        <v>-342</v>
      </c>
      <c r="U23" s="65">
        <f t="shared" si="1"/>
        <v>4.376199616122841E-2</v>
      </c>
      <c r="V23" s="96"/>
      <c r="W23" s="45">
        <v>8639</v>
      </c>
      <c r="X23" s="46">
        <v>8157</v>
      </c>
      <c r="Y23" s="101">
        <v>7815</v>
      </c>
      <c r="Z23" s="46">
        <f t="shared" si="2"/>
        <v>-342</v>
      </c>
      <c r="AA23" s="12">
        <f t="shared" si="3"/>
        <v>-4.1927179109966899E-2</v>
      </c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8" s="14" customFormat="1" x14ac:dyDescent="0.15">
      <c r="A24" s="1">
        <v>22</v>
      </c>
      <c r="B24" s="4" t="s">
        <v>16</v>
      </c>
      <c r="C24" s="5">
        <v>955</v>
      </c>
      <c r="D24" s="5">
        <v>1606</v>
      </c>
      <c r="E24" s="5">
        <v>1182</v>
      </c>
      <c r="F24" s="5">
        <v>2034</v>
      </c>
      <c r="G24" s="5">
        <v>261</v>
      </c>
      <c r="H24" s="5">
        <v>456</v>
      </c>
      <c r="I24" s="5">
        <v>1814</v>
      </c>
      <c r="J24" s="5">
        <v>3319</v>
      </c>
      <c r="K24" s="5">
        <v>4212</v>
      </c>
      <c r="L24" s="5">
        <v>7415</v>
      </c>
      <c r="M24" s="5">
        <v>110</v>
      </c>
      <c r="N24" s="95"/>
      <c r="O24" s="88">
        <v>22</v>
      </c>
      <c r="P24" s="95"/>
      <c r="Q24" s="13">
        <v>7625</v>
      </c>
      <c r="R24" s="5">
        <v>7610</v>
      </c>
      <c r="S24" s="61">
        <v>7466</v>
      </c>
      <c r="T24" s="54">
        <f t="shared" si="0"/>
        <v>-144</v>
      </c>
      <c r="U24" s="65">
        <f t="shared" si="1"/>
        <v>1.9287436378248059E-2</v>
      </c>
      <c r="V24" s="96"/>
      <c r="W24" s="47">
        <v>7625</v>
      </c>
      <c r="X24" s="46">
        <v>7610</v>
      </c>
      <c r="Y24" s="101">
        <v>7466</v>
      </c>
      <c r="Z24" s="46">
        <f t="shared" si="2"/>
        <v>-144</v>
      </c>
      <c r="AA24" s="12">
        <f t="shared" si="3"/>
        <v>-1.8922470433639947E-2</v>
      </c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38" x14ac:dyDescent="0.15">
      <c r="A25" s="1">
        <v>23</v>
      </c>
      <c r="B25" s="4" t="s">
        <v>37</v>
      </c>
      <c r="C25" s="5">
        <v>980</v>
      </c>
      <c r="D25" s="5">
        <v>1696</v>
      </c>
      <c r="E25" s="5">
        <v>488</v>
      </c>
      <c r="F25" s="5">
        <v>781</v>
      </c>
      <c r="G25" s="5">
        <v>241</v>
      </c>
      <c r="H25" s="5">
        <v>405</v>
      </c>
      <c r="I25" s="5">
        <v>2018</v>
      </c>
      <c r="J25" s="5">
        <v>3761</v>
      </c>
      <c r="K25" s="5">
        <v>3727</v>
      </c>
      <c r="L25" s="5">
        <v>6643</v>
      </c>
      <c r="M25" s="5">
        <v>185</v>
      </c>
      <c r="N25" s="95"/>
      <c r="O25" s="88">
        <v>23</v>
      </c>
      <c r="P25" s="95"/>
      <c r="Q25" s="6">
        <v>7223</v>
      </c>
      <c r="R25" s="5">
        <v>6981</v>
      </c>
      <c r="S25" s="61">
        <v>6813</v>
      </c>
      <c r="T25" s="54">
        <f t="shared" si="0"/>
        <v>-168</v>
      </c>
      <c r="U25" s="65">
        <f t="shared" si="1"/>
        <v>2.4658740642888595E-2</v>
      </c>
      <c r="V25" s="96"/>
      <c r="W25" s="45">
        <v>7223</v>
      </c>
      <c r="X25" s="46">
        <v>6981</v>
      </c>
      <c r="Y25" s="101">
        <v>6813</v>
      </c>
      <c r="Z25" s="46">
        <f t="shared" si="2"/>
        <v>-168</v>
      </c>
      <c r="AA25" s="12">
        <f t="shared" si="3"/>
        <v>-2.4065320154705628E-2</v>
      </c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8" x14ac:dyDescent="0.15">
      <c r="A26" s="1">
        <v>24</v>
      </c>
      <c r="B26" s="4" t="s">
        <v>35</v>
      </c>
      <c r="C26" s="5">
        <v>381</v>
      </c>
      <c r="D26" s="5">
        <v>662</v>
      </c>
      <c r="E26" s="5">
        <v>367</v>
      </c>
      <c r="F26" s="5">
        <v>614</v>
      </c>
      <c r="G26" s="5">
        <v>90</v>
      </c>
      <c r="H26" s="5">
        <v>160</v>
      </c>
      <c r="I26" s="5">
        <v>2493</v>
      </c>
      <c r="J26" s="5">
        <v>4390</v>
      </c>
      <c r="K26" s="5">
        <v>3331</v>
      </c>
      <c r="L26" s="5">
        <v>5826</v>
      </c>
      <c r="M26" s="5">
        <v>15</v>
      </c>
      <c r="N26" s="95"/>
      <c r="O26" s="88">
        <v>24</v>
      </c>
      <c r="P26" s="95"/>
      <c r="Q26" s="6">
        <v>5875</v>
      </c>
      <c r="R26" s="5">
        <v>5848</v>
      </c>
      <c r="S26" s="61">
        <v>5883</v>
      </c>
      <c r="T26" s="54">
        <f t="shared" si="0"/>
        <v>35</v>
      </c>
      <c r="U26" s="65">
        <f t="shared" si="1"/>
        <v>-5.9493455719870818E-3</v>
      </c>
      <c r="V26" s="96"/>
      <c r="W26" s="45">
        <v>5875</v>
      </c>
      <c r="X26" s="46">
        <v>5848</v>
      </c>
      <c r="Y26" s="101">
        <v>5883</v>
      </c>
      <c r="Z26" s="46">
        <f t="shared" si="2"/>
        <v>35</v>
      </c>
      <c r="AA26" s="12">
        <f t="shared" si="3"/>
        <v>5.9849521203830369E-3</v>
      </c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38" x14ac:dyDescent="0.15">
      <c r="A27" s="1">
        <v>25</v>
      </c>
      <c r="B27" s="4" t="s">
        <v>34</v>
      </c>
      <c r="C27" s="5">
        <v>364</v>
      </c>
      <c r="D27" s="5">
        <v>679</v>
      </c>
      <c r="E27" s="5">
        <v>116</v>
      </c>
      <c r="F27" s="5">
        <v>196</v>
      </c>
      <c r="G27" s="5">
        <v>67</v>
      </c>
      <c r="H27" s="5">
        <v>111</v>
      </c>
      <c r="I27" s="5">
        <v>2470</v>
      </c>
      <c r="J27" s="5">
        <v>4355</v>
      </c>
      <c r="K27" s="5">
        <v>3017</v>
      </c>
      <c r="L27" s="5">
        <v>5341</v>
      </c>
      <c r="M27" s="5">
        <v>8</v>
      </c>
      <c r="N27" s="95"/>
      <c r="O27" s="88">
        <v>25</v>
      </c>
      <c r="P27" s="95"/>
      <c r="Q27" s="6">
        <v>5367</v>
      </c>
      <c r="R27" s="5">
        <v>5354</v>
      </c>
      <c r="S27" s="61">
        <v>5341</v>
      </c>
      <c r="T27" s="54">
        <f t="shared" si="0"/>
        <v>-13</v>
      </c>
      <c r="U27" s="65">
        <f t="shared" si="1"/>
        <v>2.434001123385134E-3</v>
      </c>
      <c r="V27" s="96"/>
      <c r="W27" s="45">
        <v>5367</v>
      </c>
      <c r="X27" s="46">
        <v>5354</v>
      </c>
      <c r="Y27" s="101">
        <v>5341</v>
      </c>
      <c r="Z27" s="46">
        <f t="shared" si="2"/>
        <v>-13</v>
      </c>
      <c r="AA27" s="12">
        <f t="shared" si="3"/>
        <v>-2.4280911468061261E-3</v>
      </c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38" x14ac:dyDescent="0.15">
      <c r="A28" s="1">
        <v>26</v>
      </c>
      <c r="B28" s="4" t="s">
        <v>27</v>
      </c>
      <c r="C28" s="5">
        <v>577</v>
      </c>
      <c r="D28" s="5">
        <v>1053</v>
      </c>
      <c r="E28" s="5">
        <v>1021</v>
      </c>
      <c r="F28" s="5">
        <v>1829</v>
      </c>
      <c r="G28" s="5">
        <v>112</v>
      </c>
      <c r="H28" s="5">
        <v>193</v>
      </c>
      <c r="I28" s="5">
        <v>1144</v>
      </c>
      <c r="J28" s="5">
        <v>2039</v>
      </c>
      <c r="K28" s="5">
        <v>2854</v>
      </c>
      <c r="L28" s="5">
        <v>5114</v>
      </c>
      <c r="M28" s="5">
        <v>101</v>
      </c>
      <c r="N28" s="95"/>
      <c r="O28" s="88">
        <v>26</v>
      </c>
      <c r="P28" s="95"/>
      <c r="Q28" s="6">
        <v>5474</v>
      </c>
      <c r="R28" s="5">
        <v>5291</v>
      </c>
      <c r="S28" s="61">
        <v>5056</v>
      </c>
      <c r="T28" s="54">
        <f t="shared" si="0"/>
        <v>-235</v>
      </c>
      <c r="U28" s="65">
        <f t="shared" si="1"/>
        <v>4.6479430379746833E-2</v>
      </c>
      <c r="V28" s="96"/>
      <c r="W28" s="45">
        <v>5474</v>
      </c>
      <c r="X28" s="46">
        <v>5291</v>
      </c>
      <c r="Y28" s="101">
        <v>5056</v>
      </c>
      <c r="Z28" s="46">
        <f t="shared" si="2"/>
        <v>-235</v>
      </c>
      <c r="AA28" s="12">
        <f t="shared" si="3"/>
        <v>-4.4415044415044416E-2</v>
      </c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8" x14ac:dyDescent="0.15">
      <c r="A29" s="1">
        <v>27</v>
      </c>
      <c r="B29" s="4" t="s">
        <v>33</v>
      </c>
      <c r="C29" s="5">
        <v>665</v>
      </c>
      <c r="D29" s="5">
        <v>1118</v>
      </c>
      <c r="E29" s="5">
        <v>353</v>
      </c>
      <c r="F29" s="5">
        <v>563</v>
      </c>
      <c r="G29" s="5">
        <v>163</v>
      </c>
      <c r="H29" s="5">
        <v>287</v>
      </c>
      <c r="I29" s="5">
        <v>1222</v>
      </c>
      <c r="J29" s="5">
        <v>2209</v>
      </c>
      <c r="K29" s="5">
        <v>2403</v>
      </c>
      <c r="L29" s="5">
        <v>4177</v>
      </c>
      <c r="M29" s="5">
        <v>382</v>
      </c>
      <c r="N29" s="95"/>
      <c r="O29" s="88">
        <v>27</v>
      </c>
      <c r="P29" s="95"/>
      <c r="Q29" s="13">
        <v>4809</v>
      </c>
      <c r="R29" s="5">
        <v>4820</v>
      </c>
      <c r="S29" s="61">
        <v>4663</v>
      </c>
      <c r="T29" s="54">
        <f t="shared" si="0"/>
        <v>-157</v>
      </c>
      <c r="U29" s="65">
        <f t="shared" si="1"/>
        <v>3.3669311601972979E-2</v>
      </c>
      <c r="V29" s="96"/>
      <c r="W29" s="47">
        <v>4809</v>
      </c>
      <c r="X29" s="46">
        <v>4820</v>
      </c>
      <c r="Y29" s="101">
        <v>4663</v>
      </c>
      <c r="Z29" s="46">
        <f t="shared" si="2"/>
        <v>-157</v>
      </c>
      <c r="AA29" s="12">
        <f t="shared" si="3"/>
        <v>-3.257261410788382E-2</v>
      </c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12" t="e">
        <f>SUM(AI29-AJ29)/(AI29)</f>
        <v>#DIV/0!</v>
      </c>
    </row>
    <row r="30" spans="1:38" x14ac:dyDescent="0.15">
      <c r="A30" s="1">
        <v>28</v>
      </c>
      <c r="B30" s="4" t="s">
        <v>40</v>
      </c>
      <c r="C30" s="5">
        <v>1189</v>
      </c>
      <c r="D30" s="5">
        <v>2116</v>
      </c>
      <c r="E30" s="5">
        <v>562</v>
      </c>
      <c r="F30" s="5">
        <v>939</v>
      </c>
      <c r="G30" s="5">
        <v>301</v>
      </c>
      <c r="H30" s="5">
        <v>508</v>
      </c>
      <c r="I30" s="5">
        <v>383</v>
      </c>
      <c r="J30" s="5">
        <v>648</v>
      </c>
      <c r="K30" s="5">
        <v>2435</v>
      </c>
      <c r="L30" s="5">
        <v>4211</v>
      </c>
      <c r="M30" s="5">
        <v>126</v>
      </c>
      <c r="N30" s="95"/>
      <c r="O30" s="88">
        <v>28</v>
      </c>
      <c r="P30" s="95"/>
      <c r="Q30" s="6">
        <v>4556</v>
      </c>
      <c r="R30" s="5">
        <v>4423</v>
      </c>
      <c r="S30" s="61">
        <v>4262</v>
      </c>
      <c r="T30" s="54">
        <f t="shared" si="0"/>
        <v>-161</v>
      </c>
      <c r="U30" s="65">
        <f t="shared" si="1"/>
        <v>3.7775692163303613E-2</v>
      </c>
      <c r="V30" s="96"/>
      <c r="W30" s="45">
        <v>4556</v>
      </c>
      <c r="X30" s="46">
        <v>4423</v>
      </c>
      <c r="Y30" s="101">
        <v>4262</v>
      </c>
      <c r="Z30" s="46">
        <f t="shared" si="2"/>
        <v>-161</v>
      </c>
      <c r="AA30" s="12">
        <f t="shared" si="3"/>
        <v>-3.6400633054487902E-2</v>
      </c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8" x14ac:dyDescent="0.15">
      <c r="A31" s="1">
        <v>29</v>
      </c>
      <c r="B31" s="4" t="s">
        <v>31</v>
      </c>
      <c r="C31" s="5">
        <v>236</v>
      </c>
      <c r="D31" s="5">
        <v>425</v>
      </c>
      <c r="E31" s="5">
        <v>247</v>
      </c>
      <c r="F31" s="5">
        <v>479</v>
      </c>
      <c r="G31" s="5">
        <v>68</v>
      </c>
      <c r="H31" s="5">
        <v>146</v>
      </c>
      <c r="I31" s="5">
        <v>1584</v>
      </c>
      <c r="J31" s="5">
        <v>2900</v>
      </c>
      <c r="K31" s="5">
        <v>2135</v>
      </c>
      <c r="L31" s="5">
        <v>3950</v>
      </c>
      <c r="M31" s="5">
        <v>11</v>
      </c>
      <c r="N31" s="95"/>
      <c r="O31" s="88">
        <v>29</v>
      </c>
      <c r="P31" s="95"/>
      <c r="Q31" s="13">
        <v>4007</v>
      </c>
      <c r="R31" s="5">
        <v>3967</v>
      </c>
      <c r="S31" s="61">
        <v>3849</v>
      </c>
      <c r="T31" s="54">
        <f t="shared" si="0"/>
        <v>-118</v>
      </c>
      <c r="U31" s="65">
        <f t="shared" si="1"/>
        <v>3.065731358794492E-2</v>
      </c>
      <c r="V31" s="96"/>
      <c r="W31" s="47">
        <v>4007</v>
      </c>
      <c r="X31" s="46">
        <v>3967</v>
      </c>
      <c r="Y31" s="101">
        <v>3849</v>
      </c>
      <c r="Z31" s="46">
        <f t="shared" si="2"/>
        <v>-118</v>
      </c>
      <c r="AA31" s="12">
        <f t="shared" si="3"/>
        <v>-2.9745399546256619E-2</v>
      </c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1:38" x14ac:dyDescent="0.15">
      <c r="A32" s="1">
        <v>30</v>
      </c>
      <c r="B32" s="4" t="s">
        <v>24</v>
      </c>
      <c r="C32" s="5">
        <v>796</v>
      </c>
      <c r="D32" s="5">
        <v>1377</v>
      </c>
      <c r="E32" s="5">
        <v>371</v>
      </c>
      <c r="F32" s="5">
        <v>628</v>
      </c>
      <c r="G32" s="5">
        <v>198</v>
      </c>
      <c r="H32" s="5">
        <v>348</v>
      </c>
      <c r="I32" s="5">
        <v>223</v>
      </c>
      <c r="J32" s="5">
        <v>356</v>
      </c>
      <c r="K32" s="5">
        <v>1588</v>
      </c>
      <c r="L32" s="5">
        <v>2709</v>
      </c>
      <c r="M32" s="5">
        <v>339</v>
      </c>
      <c r="N32" s="95"/>
      <c r="O32" s="88">
        <v>30</v>
      </c>
      <c r="P32" s="95"/>
      <c r="Q32" s="6">
        <v>3437</v>
      </c>
      <c r="R32" s="5">
        <v>3338</v>
      </c>
      <c r="S32" s="61">
        <v>3221</v>
      </c>
      <c r="T32" s="54">
        <f t="shared" si="0"/>
        <v>-117</v>
      </c>
      <c r="U32" s="65">
        <f t="shared" si="1"/>
        <v>3.632412294318535E-2</v>
      </c>
      <c r="V32" s="96"/>
      <c r="W32" s="45">
        <v>3437</v>
      </c>
      <c r="X32" s="46">
        <v>3338</v>
      </c>
      <c r="Y32" s="101">
        <v>3221</v>
      </c>
      <c r="Z32" s="46">
        <f t="shared" si="2"/>
        <v>-117</v>
      </c>
      <c r="AA32" s="12">
        <f t="shared" si="3"/>
        <v>-3.5050928699820252E-2</v>
      </c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x14ac:dyDescent="0.15">
      <c r="A33" s="1">
        <v>31</v>
      </c>
      <c r="B33" s="4" t="s">
        <v>9</v>
      </c>
      <c r="C33" s="5">
        <v>188</v>
      </c>
      <c r="D33" s="5">
        <v>299</v>
      </c>
      <c r="E33" s="5">
        <v>1211</v>
      </c>
      <c r="F33" s="5">
        <v>2270</v>
      </c>
      <c r="G33" s="5">
        <v>64</v>
      </c>
      <c r="H33" s="5">
        <v>102</v>
      </c>
      <c r="I33" s="5">
        <v>63</v>
      </c>
      <c r="J33" s="5">
        <v>104</v>
      </c>
      <c r="K33" s="5">
        <v>1526</v>
      </c>
      <c r="L33" s="5">
        <v>2775</v>
      </c>
      <c r="M33" s="5">
        <v>225</v>
      </c>
      <c r="N33" s="95"/>
      <c r="O33" s="88">
        <v>31</v>
      </c>
      <c r="P33" s="95"/>
      <c r="Q33" s="6">
        <v>3172</v>
      </c>
      <c r="R33" s="5">
        <v>3197</v>
      </c>
      <c r="S33" s="61">
        <v>3219</v>
      </c>
      <c r="T33" s="54">
        <f t="shared" si="0"/>
        <v>22</v>
      </c>
      <c r="U33" s="65">
        <f t="shared" si="1"/>
        <v>-6.834420627524076E-3</v>
      </c>
      <c r="V33" s="96"/>
      <c r="W33" s="45">
        <v>3172</v>
      </c>
      <c r="X33" s="46">
        <v>3197</v>
      </c>
      <c r="Y33" s="101">
        <v>3219</v>
      </c>
      <c r="Z33" s="46">
        <f t="shared" si="2"/>
        <v>22</v>
      </c>
      <c r="AA33" s="12">
        <f t="shared" si="3"/>
        <v>6.8814513606506103E-3</v>
      </c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x14ac:dyDescent="0.15">
      <c r="A34" s="1">
        <v>32</v>
      </c>
      <c r="B34" s="4" t="s">
        <v>46</v>
      </c>
      <c r="C34" s="5">
        <v>285</v>
      </c>
      <c r="D34" s="5">
        <v>557</v>
      </c>
      <c r="E34" s="5">
        <v>105</v>
      </c>
      <c r="F34" s="5">
        <v>192</v>
      </c>
      <c r="G34" s="5">
        <v>76</v>
      </c>
      <c r="H34" s="5">
        <v>135</v>
      </c>
      <c r="I34" s="5">
        <v>1262</v>
      </c>
      <c r="J34" s="5">
        <v>2359</v>
      </c>
      <c r="K34" s="5">
        <v>1728</v>
      </c>
      <c r="L34" s="5">
        <v>3243</v>
      </c>
      <c r="M34" s="5">
        <v>15</v>
      </c>
      <c r="N34" s="95"/>
      <c r="O34" s="88">
        <v>32</v>
      </c>
      <c r="P34" s="95"/>
      <c r="Q34" s="6">
        <v>3261</v>
      </c>
      <c r="R34" s="5">
        <v>3271</v>
      </c>
      <c r="S34" s="61">
        <v>3213</v>
      </c>
      <c r="T34" s="54">
        <f t="shared" si="0"/>
        <v>-58</v>
      </c>
      <c r="U34" s="65">
        <f t="shared" si="1"/>
        <v>1.8051665110488641E-2</v>
      </c>
      <c r="V34" s="96"/>
      <c r="W34" s="45">
        <v>3261</v>
      </c>
      <c r="X34" s="46">
        <v>3271</v>
      </c>
      <c r="Y34" s="101">
        <v>3213</v>
      </c>
      <c r="Z34" s="46">
        <f t="shared" si="2"/>
        <v>-58</v>
      </c>
      <c r="AA34" s="12">
        <f t="shared" si="3"/>
        <v>-1.773158055640477E-2</v>
      </c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1:37" x14ac:dyDescent="0.15">
      <c r="A35" s="1">
        <v>33</v>
      </c>
      <c r="B35" s="4" t="s">
        <v>5</v>
      </c>
      <c r="C35" s="5">
        <v>354</v>
      </c>
      <c r="D35" s="5">
        <v>618</v>
      </c>
      <c r="E35" s="5">
        <v>112</v>
      </c>
      <c r="F35" s="5">
        <v>182</v>
      </c>
      <c r="G35" s="5">
        <v>73</v>
      </c>
      <c r="H35" s="5">
        <v>123</v>
      </c>
      <c r="I35" s="5">
        <v>1139</v>
      </c>
      <c r="J35" s="5">
        <v>1986</v>
      </c>
      <c r="K35" s="5">
        <v>1678</v>
      </c>
      <c r="L35" s="5">
        <v>2909</v>
      </c>
      <c r="M35" s="5">
        <v>16</v>
      </c>
      <c r="N35" s="95"/>
      <c r="O35" s="88">
        <v>33</v>
      </c>
      <c r="P35" s="95"/>
      <c r="Q35" s="6">
        <v>3211</v>
      </c>
      <c r="R35" s="5">
        <v>2937</v>
      </c>
      <c r="S35" s="61">
        <v>2709</v>
      </c>
      <c r="T35" s="54">
        <f t="shared" ref="T35:T66" si="8">SUM(S35-R35)</f>
        <v>-228</v>
      </c>
      <c r="U35" s="65">
        <f t="shared" ref="U35:U53" si="9">SUM(R35-S35)/S35</f>
        <v>8.416389811738649E-2</v>
      </c>
      <c r="V35" s="96"/>
      <c r="W35" s="45">
        <v>3211</v>
      </c>
      <c r="X35" s="46">
        <v>2937</v>
      </c>
      <c r="Y35" s="101">
        <v>2709</v>
      </c>
      <c r="Z35" s="46">
        <f t="shared" ref="Z35:Z66" si="10">SUM(Y35-X35)</f>
        <v>-228</v>
      </c>
      <c r="AA35" s="12">
        <f t="shared" ref="AA35:AA53" si="11">SUM(Y35-X35)/(X35)</f>
        <v>-7.7630234933605727E-2</v>
      </c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x14ac:dyDescent="0.15">
      <c r="A36" s="1">
        <v>34</v>
      </c>
      <c r="B36" s="4" t="s">
        <v>17</v>
      </c>
      <c r="C36" s="5">
        <v>795</v>
      </c>
      <c r="D36" s="5">
        <v>1430</v>
      </c>
      <c r="E36" s="5">
        <v>258</v>
      </c>
      <c r="F36" s="5">
        <v>425</v>
      </c>
      <c r="G36" s="5">
        <v>144</v>
      </c>
      <c r="H36" s="5">
        <v>237</v>
      </c>
      <c r="I36" s="5">
        <v>213</v>
      </c>
      <c r="J36" s="5">
        <v>334</v>
      </c>
      <c r="K36" s="5">
        <v>1410</v>
      </c>
      <c r="L36" s="5">
        <v>2426</v>
      </c>
      <c r="M36" s="5">
        <v>49</v>
      </c>
      <c r="N36" s="95"/>
      <c r="O36" s="88">
        <v>34</v>
      </c>
      <c r="P36" s="95"/>
      <c r="Q36" s="13">
        <v>2849</v>
      </c>
      <c r="R36" s="5">
        <v>2510</v>
      </c>
      <c r="S36" s="61">
        <v>2466</v>
      </c>
      <c r="T36" s="54">
        <f t="shared" si="8"/>
        <v>-44</v>
      </c>
      <c r="U36" s="65">
        <f t="shared" si="9"/>
        <v>1.7842660178426603E-2</v>
      </c>
      <c r="V36" s="96"/>
      <c r="W36" s="47">
        <v>2849</v>
      </c>
      <c r="X36" s="46">
        <v>2510</v>
      </c>
      <c r="Y36" s="101">
        <v>2466</v>
      </c>
      <c r="Z36" s="46">
        <f t="shared" si="10"/>
        <v>-44</v>
      </c>
      <c r="AA36" s="12">
        <f t="shared" si="11"/>
        <v>-1.752988047808765E-2</v>
      </c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x14ac:dyDescent="0.15">
      <c r="A37" s="1">
        <v>35</v>
      </c>
      <c r="B37" s="4" t="s">
        <v>21</v>
      </c>
      <c r="C37" s="5">
        <v>405</v>
      </c>
      <c r="D37" s="5">
        <v>653</v>
      </c>
      <c r="E37" s="5">
        <v>195</v>
      </c>
      <c r="F37" s="5">
        <v>331</v>
      </c>
      <c r="G37" s="5">
        <v>102</v>
      </c>
      <c r="H37" s="5">
        <v>180</v>
      </c>
      <c r="I37" s="5">
        <v>350</v>
      </c>
      <c r="J37" s="5">
        <v>614</v>
      </c>
      <c r="K37" s="5">
        <v>1052</v>
      </c>
      <c r="L37" s="5">
        <v>1778</v>
      </c>
      <c r="M37" s="5">
        <v>424</v>
      </c>
      <c r="N37" s="95"/>
      <c r="O37" s="88">
        <v>35</v>
      </c>
      <c r="P37" s="95"/>
      <c r="Q37" s="13">
        <v>2468</v>
      </c>
      <c r="R37" s="5">
        <v>2514</v>
      </c>
      <c r="S37" s="61">
        <v>2452</v>
      </c>
      <c r="T37" s="54">
        <f t="shared" si="8"/>
        <v>-62</v>
      </c>
      <c r="U37" s="65">
        <f t="shared" si="9"/>
        <v>2.5285481239804241E-2</v>
      </c>
      <c r="V37" s="96"/>
      <c r="W37" s="47">
        <v>2468</v>
      </c>
      <c r="X37" s="46">
        <v>2514</v>
      </c>
      <c r="Y37" s="101">
        <v>2452</v>
      </c>
      <c r="Z37" s="46">
        <f t="shared" si="10"/>
        <v>-62</v>
      </c>
      <c r="AA37" s="12">
        <f t="shared" si="11"/>
        <v>-2.4661893396976928E-2</v>
      </c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x14ac:dyDescent="0.15">
      <c r="A38" s="1">
        <v>36</v>
      </c>
      <c r="B38" s="4" t="s">
        <v>30</v>
      </c>
      <c r="C38" s="5">
        <v>65</v>
      </c>
      <c r="D38" s="5">
        <v>102</v>
      </c>
      <c r="E38" s="5">
        <v>15</v>
      </c>
      <c r="F38" s="5">
        <v>25</v>
      </c>
      <c r="G38" s="5">
        <v>14</v>
      </c>
      <c r="H38" s="5">
        <v>23</v>
      </c>
      <c r="I38" s="5">
        <v>1273</v>
      </c>
      <c r="J38" s="5">
        <v>2227</v>
      </c>
      <c r="K38" s="5">
        <v>1367</v>
      </c>
      <c r="L38" s="5">
        <v>2377</v>
      </c>
      <c r="M38" s="5">
        <v>2</v>
      </c>
      <c r="N38" s="95"/>
      <c r="O38" s="88">
        <v>36</v>
      </c>
      <c r="P38" s="95"/>
      <c r="Q38" s="13">
        <v>2317</v>
      </c>
      <c r="R38" s="5">
        <v>2380</v>
      </c>
      <c r="S38" s="61">
        <v>2378</v>
      </c>
      <c r="T38" s="54">
        <f t="shared" si="8"/>
        <v>-2</v>
      </c>
      <c r="U38" s="65">
        <f t="shared" si="9"/>
        <v>8.4104289318755253E-4</v>
      </c>
      <c r="V38" s="96"/>
      <c r="W38" s="47">
        <v>2317</v>
      </c>
      <c r="X38" s="46">
        <v>2380</v>
      </c>
      <c r="Y38" s="101">
        <v>2378</v>
      </c>
      <c r="Z38" s="46">
        <f t="shared" si="10"/>
        <v>-2</v>
      </c>
      <c r="AA38" s="12">
        <f t="shared" si="11"/>
        <v>-8.4033613445378156E-4</v>
      </c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x14ac:dyDescent="0.15">
      <c r="A39" s="1">
        <v>37</v>
      </c>
      <c r="B39" s="4" t="s">
        <v>15</v>
      </c>
      <c r="C39" s="5">
        <v>199</v>
      </c>
      <c r="D39" s="5">
        <v>358</v>
      </c>
      <c r="E39" s="5">
        <v>97</v>
      </c>
      <c r="F39" s="5">
        <v>197</v>
      </c>
      <c r="G39" s="5">
        <v>50</v>
      </c>
      <c r="H39" s="5">
        <v>91</v>
      </c>
      <c r="I39" s="5">
        <v>817</v>
      </c>
      <c r="J39" s="5">
        <v>1483</v>
      </c>
      <c r="K39" s="5">
        <v>1163</v>
      </c>
      <c r="L39" s="5">
        <v>2129</v>
      </c>
      <c r="M39" s="5">
        <v>14</v>
      </c>
      <c r="N39" s="95"/>
      <c r="O39" s="88">
        <v>37</v>
      </c>
      <c r="P39" s="95"/>
      <c r="Q39" s="13">
        <v>2176</v>
      </c>
      <c r="R39" s="5">
        <v>2159</v>
      </c>
      <c r="S39" s="61">
        <v>2082</v>
      </c>
      <c r="T39" s="54">
        <f t="shared" si="8"/>
        <v>-77</v>
      </c>
      <c r="U39" s="65">
        <f t="shared" si="9"/>
        <v>3.6983669548511046E-2</v>
      </c>
      <c r="V39" s="96"/>
      <c r="W39" s="47">
        <v>2176</v>
      </c>
      <c r="X39" s="46">
        <v>2159</v>
      </c>
      <c r="Y39" s="101">
        <v>2082</v>
      </c>
      <c r="Z39" s="46">
        <f t="shared" si="10"/>
        <v>-77</v>
      </c>
      <c r="AA39" s="12">
        <f t="shared" si="11"/>
        <v>-3.5664659564613246E-2</v>
      </c>
      <c r="AB39" s="3"/>
      <c r="AC39" s="3"/>
      <c r="AD39" s="3"/>
      <c r="AE39" s="3"/>
      <c r="AF39" s="3"/>
      <c r="AG39" s="3"/>
      <c r="AH39" s="3"/>
      <c r="AI39" s="3"/>
      <c r="AJ39" s="3"/>
      <c r="AK39" s="3"/>
    </row>
    <row r="40" spans="1:37" x14ac:dyDescent="0.15">
      <c r="A40" s="1">
        <v>38</v>
      </c>
      <c r="B40" s="4" t="s">
        <v>50</v>
      </c>
      <c r="C40" s="5">
        <v>469</v>
      </c>
      <c r="D40" s="5">
        <v>841</v>
      </c>
      <c r="E40" s="5">
        <v>260</v>
      </c>
      <c r="F40" s="5">
        <v>437</v>
      </c>
      <c r="G40" s="5">
        <v>92</v>
      </c>
      <c r="H40" s="5">
        <v>161</v>
      </c>
      <c r="I40" s="5">
        <v>139</v>
      </c>
      <c r="J40" s="5">
        <v>250</v>
      </c>
      <c r="K40" s="5">
        <v>960</v>
      </c>
      <c r="L40" s="5">
        <v>1689</v>
      </c>
      <c r="M40" s="5">
        <v>103</v>
      </c>
      <c r="N40" s="95"/>
      <c r="O40" s="88">
        <v>38</v>
      </c>
      <c r="P40" s="95"/>
      <c r="Q40" s="6">
        <v>1868</v>
      </c>
      <c r="R40" s="5">
        <v>1900</v>
      </c>
      <c r="S40" s="61">
        <v>1853</v>
      </c>
      <c r="T40" s="54">
        <f t="shared" si="8"/>
        <v>-47</v>
      </c>
      <c r="U40" s="65">
        <f t="shared" si="9"/>
        <v>2.5364274150026983E-2</v>
      </c>
      <c r="V40" s="96"/>
      <c r="W40" s="45">
        <v>2000</v>
      </c>
      <c r="X40" s="46">
        <v>2000</v>
      </c>
      <c r="Y40" s="101">
        <v>2000</v>
      </c>
      <c r="Z40" s="46">
        <f t="shared" si="10"/>
        <v>0</v>
      </c>
      <c r="AA40" s="12">
        <f t="shared" si="11"/>
        <v>0</v>
      </c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x14ac:dyDescent="0.15">
      <c r="A41" s="1">
        <v>39</v>
      </c>
      <c r="B41" s="4" t="s">
        <v>10</v>
      </c>
      <c r="C41" s="5">
        <v>93</v>
      </c>
      <c r="D41" s="5">
        <v>168</v>
      </c>
      <c r="E41" s="5">
        <v>33</v>
      </c>
      <c r="F41" s="5">
        <v>60</v>
      </c>
      <c r="G41" s="5">
        <v>14</v>
      </c>
      <c r="H41" s="5">
        <v>27</v>
      </c>
      <c r="I41" s="5">
        <v>768</v>
      </c>
      <c r="J41" s="5">
        <v>1361</v>
      </c>
      <c r="K41" s="5">
        <v>908</v>
      </c>
      <c r="L41" s="5">
        <v>1616</v>
      </c>
      <c r="M41" s="5">
        <v>38</v>
      </c>
      <c r="N41" s="95"/>
      <c r="O41" s="88">
        <v>39</v>
      </c>
      <c r="P41" s="95"/>
      <c r="Q41" s="6">
        <v>1645</v>
      </c>
      <c r="R41" s="5">
        <v>1683</v>
      </c>
      <c r="S41" s="61">
        <v>1630</v>
      </c>
      <c r="T41" s="54">
        <f t="shared" si="8"/>
        <v>-53</v>
      </c>
      <c r="U41" s="65">
        <f t="shared" si="9"/>
        <v>3.2515337423312883E-2</v>
      </c>
      <c r="V41" s="96"/>
      <c r="W41" s="45">
        <v>2000</v>
      </c>
      <c r="X41" s="46">
        <v>2000</v>
      </c>
      <c r="Y41" s="101">
        <v>2000</v>
      </c>
      <c r="Z41" s="46">
        <f t="shared" si="10"/>
        <v>0</v>
      </c>
      <c r="AA41" s="12">
        <f t="shared" si="11"/>
        <v>0</v>
      </c>
      <c r="AB41" s="3"/>
      <c r="AC41" s="3"/>
      <c r="AD41" s="3"/>
      <c r="AE41" s="3"/>
      <c r="AF41" s="3"/>
      <c r="AG41" s="3"/>
      <c r="AH41" s="3"/>
      <c r="AI41" s="3"/>
      <c r="AJ41" s="3"/>
      <c r="AK41" s="3"/>
    </row>
    <row r="42" spans="1:37" x14ac:dyDescent="0.15">
      <c r="A42" s="1">
        <v>40</v>
      </c>
      <c r="B42" s="4" t="s">
        <v>39</v>
      </c>
      <c r="C42" s="5">
        <v>319</v>
      </c>
      <c r="D42" s="5">
        <v>536</v>
      </c>
      <c r="E42" s="5">
        <v>160</v>
      </c>
      <c r="F42" s="5">
        <v>265</v>
      </c>
      <c r="G42" s="5">
        <v>70</v>
      </c>
      <c r="H42" s="5">
        <v>119</v>
      </c>
      <c r="I42" s="5">
        <v>115</v>
      </c>
      <c r="J42" s="5">
        <v>199</v>
      </c>
      <c r="K42" s="5">
        <v>664</v>
      </c>
      <c r="L42" s="5">
        <v>1119</v>
      </c>
      <c r="M42" s="5">
        <v>275</v>
      </c>
      <c r="N42" s="95"/>
      <c r="O42" s="88">
        <v>40</v>
      </c>
      <c r="P42" s="95"/>
      <c r="Q42" s="6">
        <v>1720</v>
      </c>
      <c r="R42" s="5">
        <v>1619</v>
      </c>
      <c r="S42" s="61">
        <v>1559</v>
      </c>
      <c r="T42" s="54">
        <f t="shared" si="8"/>
        <v>-60</v>
      </c>
      <c r="U42" s="65">
        <f t="shared" si="9"/>
        <v>3.8486209108402822E-2</v>
      </c>
      <c r="V42" s="96"/>
      <c r="W42" s="45">
        <v>2000</v>
      </c>
      <c r="X42" s="46">
        <v>2000</v>
      </c>
      <c r="Y42" s="101">
        <v>2000</v>
      </c>
      <c r="Z42" s="46">
        <f t="shared" si="10"/>
        <v>0</v>
      </c>
      <c r="AA42" s="12">
        <f t="shared" si="11"/>
        <v>0</v>
      </c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1:37" x14ac:dyDescent="0.15">
      <c r="A43" s="1">
        <v>41</v>
      </c>
      <c r="B43" s="4" t="s">
        <v>41</v>
      </c>
      <c r="C43" s="5">
        <v>115</v>
      </c>
      <c r="D43" s="5">
        <v>213</v>
      </c>
      <c r="E43" s="5">
        <v>487</v>
      </c>
      <c r="F43" s="5">
        <v>913</v>
      </c>
      <c r="G43" s="5">
        <v>81</v>
      </c>
      <c r="H43" s="5">
        <v>153</v>
      </c>
      <c r="I43" s="5">
        <v>56</v>
      </c>
      <c r="J43" s="5">
        <v>110</v>
      </c>
      <c r="K43" s="5">
        <v>739</v>
      </c>
      <c r="L43" s="5">
        <v>1389</v>
      </c>
      <c r="M43" s="5">
        <v>97</v>
      </c>
      <c r="N43" s="95"/>
      <c r="O43" s="88">
        <v>41</v>
      </c>
      <c r="P43" s="95"/>
      <c r="Q43" s="6">
        <v>1541</v>
      </c>
      <c r="R43" s="5">
        <v>1567</v>
      </c>
      <c r="S43" s="61">
        <v>1556</v>
      </c>
      <c r="T43" s="54">
        <f t="shared" si="8"/>
        <v>-11</v>
      </c>
      <c r="U43" s="65">
        <f t="shared" si="9"/>
        <v>7.0694087403598968E-3</v>
      </c>
      <c r="V43" s="96"/>
      <c r="W43" s="45">
        <v>2000</v>
      </c>
      <c r="X43" s="46">
        <v>2000</v>
      </c>
      <c r="Y43" s="101">
        <v>2000</v>
      </c>
      <c r="Z43" s="46">
        <f t="shared" si="10"/>
        <v>0</v>
      </c>
      <c r="AA43" s="12">
        <f t="shared" si="11"/>
        <v>0</v>
      </c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1:37" x14ac:dyDescent="0.15">
      <c r="A44" s="1">
        <v>42</v>
      </c>
      <c r="B44" s="4" t="s">
        <v>43</v>
      </c>
      <c r="C44" s="5">
        <v>102</v>
      </c>
      <c r="D44" s="5">
        <v>167</v>
      </c>
      <c r="E44" s="5">
        <v>24</v>
      </c>
      <c r="F44" s="5">
        <v>42</v>
      </c>
      <c r="G44" s="5">
        <v>12</v>
      </c>
      <c r="H44" s="5">
        <v>20</v>
      </c>
      <c r="I44" s="5">
        <v>735</v>
      </c>
      <c r="J44" s="5">
        <v>1334</v>
      </c>
      <c r="K44" s="5">
        <v>873</v>
      </c>
      <c r="L44" s="5">
        <v>1563</v>
      </c>
      <c r="M44" s="5">
        <v>1</v>
      </c>
      <c r="N44" s="95"/>
      <c r="O44" s="88">
        <v>42</v>
      </c>
      <c r="P44" s="95"/>
      <c r="Q44" s="15">
        <v>1522</v>
      </c>
      <c r="R44" s="5">
        <v>1564</v>
      </c>
      <c r="S44" s="61">
        <v>1537</v>
      </c>
      <c r="T44" s="54">
        <f t="shared" si="8"/>
        <v>-27</v>
      </c>
      <c r="U44" s="65">
        <f t="shared" si="9"/>
        <v>1.7566688353936238E-2</v>
      </c>
      <c r="V44" s="96"/>
      <c r="W44" s="48">
        <v>2000</v>
      </c>
      <c r="X44" s="46">
        <v>2000</v>
      </c>
      <c r="Y44" s="101">
        <v>2000</v>
      </c>
      <c r="Z44" s="46">
        <f t="shared" si="10"/>
        <v>0</v>
      </c>
      <c r="AA44" s="12">
        <f t="shared" si="11"/>
        <v>0</v>
      </c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1:37" x14ac:dyDescent="0.15">
      <c r="A45" s="1">
        <v>43</v>
      </c>
      <c r="B45" s="4" t="s">
        <v>28</v>
      </c>
      <c r="C45" s="5">
        <v>126</v>
      </c>
      <c r="D45" s="5">
        <v>222</v>
      </c>
      <c r="E45" s="5">
        <v>47</v>
      </c>
      <c r="F45" s="5">
        <v>79</v>
      </c>
      <c r="G45" s="5">
        <v>25</v>
      </c>
      <c r="H45" s="5">
        <v>40</v>
      </c>
      <c r="I45" s="5">
        <v>693</v>
      </c>
      <c r="J45" s="5">
        <v>1212</v>
      </c>
      <c r="K45" s="5">
        <v>891</v>
      </c>
      <c r="L45" s="5">
        <v>1553</v>
      </c>
      <c r="M45" s="5">
        <v>4</v>
      </c>
      <c r="N45" s="95"/>
      <c r="O45" s="88">
        <v>43</v>
      </c>
      <c r="P45" s="95"/>
      <c r="Q45" s="6">
        <v>1534</v>
      </c>
      <c r="R45" s="5">
        <v>1560</v>
      </c>
      <c r="S45" s="61">
        <v>1471</v>
      </c>
      <c r="T45" s="54">
        <f t="shared" si="8"/>
        <v>-89</v>
      </c>
      <c r="U45" s="65">
        <f t="shared" si="9"/>
        <v>6.0503059143439834E-2</v>
      </c>
      <c r="V45" s="96"/>
      <c r="W45" s="45">
        <v>2000</v>
      </c>
      <c r="X45" s="46">
        <v>2000</v>
      </c>
      <c r="Y45" s="101">
        <v>2000</v>
      </c>
      <c r="Z45" s="46">
        <f t="shared" si="10"/>
        <v>0</v>
      </c>
      <c r="AA45" s="12">
        <f t="shared" si="11"/>
        <v>0</v>
      </c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x14ac:dyDescent="0.15">
      <c r="A46" s="1">
        <v>44</v>
      </c>
      <c r="B46" s="4" t="s">
        <v>52</v>
      </c>
      <c r="C46" s="5">
        <v>56</v>
      </c>
      <c r="D46" s="5">
        <v>96</v>
      </c>
      <c r="E46" s="5">
        <v>25</v>
      </c>
      <c r="F46" s="5">
        <v>39</v>
      </c>
      <c r="G46" s="5">
        <v>10</v>
      </c>
      <c r="H46" s="5">
        <v>15</v>
      </c>
      <c r="I46" s="5">
        <v>611</v>
      </c>
      <c r="J46" s="5">
        <v>1094</v>
      </c>
      <c r="K46" s="5">
        <v>702</v>
      </c>
      <c r="L46" s="5">
        <v>1244</v>
      </c>
      <c r="M46" s="5">
        <v>3</v>
      </c>
      <c r="N46" s="95"/>
      <c r="O46" s="88">
        <v>44</v>
      </c>
      <c r="P46" s="95"/>
      <c r="Q46" s="6">
        <v>1259</v>
      </c>
      <c r="R46" s="5">
        <v>1248</v>
      </c>
      <c r="S46" s="61">
        <v>1301</v>
      </c>
      <c r="T46" s="54">
        <f t="shared" si="8"/>
        <v>53</v>
      </c>
      <c r="U46" s="65">
        <f t="shared" si="9"/>
        <v>-4.073789392774789E-2</v>
      </c>
      <c r="V46" s="96"/>
      <c r="W46" s="45">
        <v>2000</v>
      </c>
      <c r="X46" s="46">
        <v>2000</v>
      </c>
      <c r="Y46" s="101">
        <v>2000</v>
      </c>
      <c r="Z46" s="46">
        <f t="shared" si="10"/>
        <v>0</v>
      </c>
      <c r="AA46" s="12">
        <f t="shared" si="11"/>
        <v>0</v>
      </c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x14ac:dyDescent="0.15">
      <c r="A47" s="1">
        <v>45</v>
      </c>
      <c r="B47" s="4" t="s">
        <v>23</v>
      </c>
      <c r="C47" s="5">
        <v>143</v>
      </c>
      <c r="D47" s="5">
        <v>243</v>
      </c>
      <c r="E47" s="5">
        <v>226</v>
      </c>
      <c r="F47" s="5">
        <v>398</v>
      </c>
      <c r="G47" s="5">
        <v>36</v>
      </c>
      <c r="H47" s="5">
        <v>64</v>
      </c>
      <c r="I47" s="5">
        <v>67</v>
      </c>
      <c r="J47" s="5">
        <v>109</v>
      </c>
      <c r="K47" s="5">
        <v>472</v>
      </c>
      <c r="L47" s="5">
        <v>814</v>
      </c>
      <c r="M47" s="5">
        <v>204</v>
      </c>
      <c r="N47" s="95"/>
      <c r="O47" s="88">
        <v>45</v>
      </c>
      <c r="P47" s="95"/>
      <c r="Q47" s="13">
        <v>1237</v>
      </c>
      <c r="R47" s="5">
        <v>1192</v>
      </c>
      <c r="S47" s="61">
        <v>1195</v>
      </c>
      <c r="T47" s="54">
        <f t="shared" si="8"/>
        <v>3</v>
      </c>
      <c r="U47" s="65">
        <f t="shared" si="9"/>
        <v>-2.5104602510460251E-3</v>
      </c>
      <c r="V47" s="96"/>
      <c r="W47" s="47">
        <v>2000</v>
      </c>
      <c r="X47" s="46">
        <v>2000</v>
      </c>
      <c r="Y47" s="101">
        <v>2000</v>
      </c>
      <c r="Z47" s="46">
        <f t="shared" si="10"/>
        <v>0</v>
      </c>
      <c r="AA47" s="12">
        <f t="shared" si="11"/>
        <v>0</v>
      </c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x14ac:dyDescent="0.15">
      <c r="A48" s="1">
        <v>46</v>
      </c>
      <c r="B48" s="4" t="s">
        <v>14</v>
      </c>
      <c r="C48" s="5">
        <v>340</v>
      </c>
      <c r="D48" s="5">
        <v>607</v>
      </c>
      <c r="E48" s="5">
        <v>99</v>
      </c>
      <c r="F48" s="5">
        <v>166</v>
      </c>
      <c r="G48" s="5">
        <v>54</v>
      </c>
      <c r="H48" s="5">
        <v>94</v>
      </c>
      <c r="I48" s="5">
        <v>103</v>
      </c>
      <c r="J48" s="5">
        <v>205</v>
      </c>
      <c r="K48" s="5">
        <v>596</v>
      </c>
      <c r="L48" s="5">
        <v>1072</v>
      </c>
      <c r="M48" s="5">
        <v>10</v>
      </c>
      <c r="N48" s="95"/>
      <c r="O48" s="88">
        <v>46</v>
      </c>
      <c r="P48" s="95"/>
      <c r="Q48" s="13">
        <v>1150</v>
      </c>
      <c r="R48" s="5">
        <v>1086</v>
      </c>
      <c r="S48" s="61">
        <v>1063</v>
      </c>
      <c r="T48" s="54">
        <f t="shared" si="8"/>
        <v>-23</v>
      </c>
      <c r="U48" s="65">
        <f t="shared" si="9"/>
        <v>2.1636876763875823E-2</v>
      </c>
      <c r="V48" s="96"/>
      <c r="W48" s="47">
        <v>2000</v>
      </c>
      <c r="X48" s="46">
        <v>2000</v>
      </c>
      <c r="Y48" s="101">
        <v>2000</v>
      </c>
      <c r="Z48" s="46">
        <f t="shared" si="10"/>
        <v>0</v>
      </c>
      <c r="AA48" s="12">
        <f t="shared" si="11"/>
        <v>0</v>
      </c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x14ac:dyDescent="0.15">
      <c r="A49" s="1">
        <v>47</v>
      </c>
      <c r="B49" s="4" t="s">
        <v>25</v>
      </c>
      <c r="C49" s="5">
        <v>263</v>
      </c>
      <c r="D49" s="5">
        <v>430</v>
      </c>
      <c r="E49" s="5">
        <v>127</v>
      </c>
      <c r="F49" s="5">
        <v>214</v>
      </c>
      <c r="G49" s="5">
        <v>77</v>
      </c>
      <c r="H49" s="5">
        <v>129</v>
      </c>
      <c r="I49" s="5">
        <v>119</v>
      </c>
      <c r="J49" s="5">
        <v>200</v>
      </c>
      <c r="K49" s="5">
        <v>586</v>
      </c>
      <c r="L49" s="5">
        <v>973</v>
      </c>
      <c r="M49" s="5">
        <v>43</v>
      </c>
      <c r="N49" s="95"/>
      <c r="O49" s="88">
        <v>47</v>
      </c>
      <c r="P49" s="95"/>
      <c r="Q49" s="6">
        <v>1078</v>
      </c>
      <c r="R49" s="5">
        <v>1046</v>
      </c>
      <c r="S49" s="61">
        <v>1003</v>
      </c>
      <c r="T49" s="54">
        <f t="shared" si="8"/>
        <v>-43</v>
      </c>
      <c r="U49" s="65">
        <f t="shared" si="9"/>
        <v>4.2871385842472583E-2</v>
      </c>
      <c r="V49" s="96"/>
      <c r="W49" s="45">
        <v>2000</v>
      </c>
      <c r="X49" s="46">
        <v>2000</v>
      </c>
      <c r="Y49" s="101">
        <v>2000</v>
      </c>
      <c r="Z49" s="46">
        <f t="shared" si="10"/>
        <v>0</v>
      </c>
      <c r="AA49" s="12">
        <f t="shared" si="11"/>
        <v>0</v>
      </c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x14ac:dyDescent="0.15">
      <c r="A50" s="1">
        <v>48</v>
      </c>
      <c r="B50" s="4" t="s">
        <v>55</v>
      </c>
      <c r="C50" s="5">
        <v>157</v>
      </c>
      <c r="D50" s="5">
        <v>264</v>
      </c>
      <c r="E50" s="5">
        <v>98</v>
      </c>
      <c r="F50" s="5">
        <v>180</v>
      </c>
      <c r="G50" s="5">
        <v>37</v>
      </c>
      <c r="H50" s="5">
        <v>61</v>
      </c>
      <c r="I50" s="5">
        <v>150</v>
      </c>
      <c r="J50" s="5">
        <v>257</v>
      </c>
      <c r="K50" s="5">
        <v>442</v>
      </c>
      <c r="L50" s="5">
        <v>762</v>
      </c>
      <c r="M50" s="5">
        <v>40</v>
      </c>
      <c r="N50" s="95"/>
      <c r="O50" s="88">
        <v>48</v>
      </c>
      <c r="P50" s="95"/>
      <c r="Q50" s="6">
        <v>804</v>
      </c>
      <c r="R50" s="5">
        <v>826</v>
      </c>
      <c r="S50" s="61">
        <v>800</v>
      </c>
      <c r="T50" s="54">
        <f t="shared" si="8"/>
        <v>-26</v>
      </c>
      <c r="U50" s="65">
        <f t="shared" si="9"/>
        <v>3.2500000000000001E-2</v>
      </c>
      <c r="V50" s="97"/>
      <c r="W50" s="45">
        <v>2000</v>
      </c>
      <c r="X50" s="46">
        <v>2000</v>
      </c>
      <c r="Y50" s="102">
        <v>2000</v>
      </c>
      <c r="Z50" s="46">
        <f t="shared" si="10"/>
        <v>0</v>
      </c>
      <c r="AA50" s="12">
        <f t="shared" si="11"/>
        <v>0</v>
      </c>
    </row>
    <row r="51" spans="1:37" x14ac:dyDescent="0.15">
      <c r="A51" s="1">
        <v>49</v>
      </c>
      <c r="B51" s="4" t="s">
        <v>32</v>
      </c>
      <c r="C51" s="5">
        <v>96</v>
      </c>
      <c r="D51" s="5">
        <v>166</v>
      </c>
      <c r="E51" s="5">
        <v>92</v>
      </c>
      <c r="F51" s="5">
        <v>151</v>
      </c>
      <c r="G51" s="5">
        <v>33</v>
      </c>
      <c r="H51" s="5">
        <v>65</v>
      </c>
      <c r="I51" s="5">
        <v>66</v>
      </c>
      <c r="J51" s="5">
        <v>104</v>
      </c>
      <c r="K51" s="5">
        <v>287</v>
      </c>
      <c r="L51" s="5">
        <v>486</v>
      </c>
      <c r="M51" s="5">
        <v>75</v>
      </c>
      <c r="N51" s="95"/>
      <c r="O51" s="88">
        <v>49</v>
      </c>
      <c r="P51" s="95"/>
      <c r="Q51" s="13">
        <v>614</v>
      </c>
      <c r="R51" s="5">
        <v>624</v>
      </c>
      <c r="S51" s="61">
        <v>661</v>
      </c>
      <c r="T51" s="54">
        <f t="shared" si="8"/>
        <v>37</v>
      </c>
      <c r="U51" s="65">
        <f t="shared" si="9"/>
        <v>-5.5975794251134643E-2</v>
      </c>
      <c r="V51" s="97"/>
      <c r="W51" s="47">
        <v>2000</v>
      </c>
      <c r="X51" s="46">
        <v>2000</v>
      </c>
      <c r="Y51" s="102">
        <v>2000</v>
      </c>
      <c r="Z51" s="46">
        <f t="shared" si="10"/>
        <v>0</v>
      </c>
      <c r="AA51" s="12">
        <f t="shared" si="11"/>
        <v>0</v>
      </c>
    </row>
    <row r="52" spans="1:37" x14ac:dyDescent="0.15">
      <c r="A52" s="1">
        <v>50</v>
      </c>
      <c r="B52" s="4" t="s">
        <v>51</v>
      </c>
      <c r="C52" s="5">
        <v>147</v>
      </c>
      <c r="D52" s="5">
        <v>246</v>
      </c>
      <c r="E52" s="5">
        <v>80</v>
      </c>
      <c r="F52" s="5">
        <v>132</v>
      </c>
      <c r="G52" s="5">
        <v>40</v>
      </c>
      <c r="H52" s="5">
        <v>74</v>
      </c>
      <c r="I52" s="5">
        <v>67</v>
      </c>
      <c r="J52" s="5">
        <v>123</v>
      </c>
      <c r="K52" s="5">
        <v>334</v>
      </c>
      <c r="L52" s="5">
        <v>575</v>
      </c>
      <c r="M52" s="5">
        <v>33</v>
      </c>
      <c r="N52" s="95"/>
      <c r="O52" s="88">
        <v>50</v>
      </c>
      <c r="P52" s="95"/>
      <c r="Q52" s="6">
        <v>687</v>
      </c>
      <c r="R52" s="5">
        <v>635</v>
      </c>
      <c r="S52" s="61">
        <v>623</v>
      </c>
      <c r="T52" s="54">
        <f t="shared" si="8"/>
        <v>-12</v>
      </c>
      <c r="U52" s="65">
        <f t="shared" si="9"/>
        <v>1.9261637239165328E-2</v>
      </c>
      <c r="V52" s="97"/>
      <c r="W52" s="45">
        <v>2000</v>
      </c>
      <c r="X52" s="46">
        <v>2000</v>
      </c>
      <c r="Y52" s="102">
        <v>2000</v>
      </c>
      <c r="Z52" s="46">
        <f t="shared" si="10"/>
        <v>0</v>
      </c>
      <c r="AA52" s="12">
        <f t="shared" si="11"/>
        <v>0</v>
      </c>
    </row>
    <row r="53" spans="1:37" x14ac:dyDescent="0.15">
      <c r="A53" s="1">
        <v>51</v>
      </c>
      <c r="B53" s="4" t="s">
        <v>48</v>
      </c>
      <c r="C53" s="5">
        <v>47</v>
      </c>
      <c r="D53" s="5">
        <v>81</v>
      </c>
      <c r="E53" s="5">
        <v>14</v>
      </c>
      <c r="F53" s="5">
        <v>31</v>
      </c>
      <c r="G53" s="5">
        <v>8</v>
      </c>
      <c r="H53" s="5">
        <v>14</v>
      </c>
      <c r="I53" s="5">
        <v>24</v>
      </c>
      <c r="J53" s="5">
        <v>36</v>
      </c>
      <c r="K53" s="5">
        <v>93</v>
      </c>
      <c r="L53" s="5">
        <v>162</v>
      </c>
      <c r="M53" s="5">
        <v>7</v>
      </c>
      <c r="N53" s="95"/>
      <c r="O53" s="88">
        <v>51</v>
      </c>
      <c r="P53" s="95"/>
      <c r="Q53" s="6">
        <v>181</v>
      </c>
      <c r="R53" s="5">
        <v>173</v>
      </c>
      <c r="S53" s="61">
        <v>165</v>
      </c>
      <c r="T53" s="54">
        <f t="shared" si="8"/>
        <v>-8</v>
      </c>
      <c r="U53" s="65">
        <f t="shared" si="9"/>
        <v>4.8484848484848485E-2</v>
      </c>
      <c r="V53" s="97"/>
      <c r="W53" s="45">
        <v>2000</v>
      </c>
      <c r="X53" s="46">
        <v>2000</v>
      </c>
      <c r="Y53" s="102">
        <v>2000</v>
      </c>
      <c r="Z53" s="46">
        <f t="shared" si="10"/>
        <v>0</v>
      </c>
      <c r="AA53" s="12">
        <f t="shared" si="11"/>
        <v>0</v>
      </c>
    </row>
    <row r="54" spans="1:37" x14ac:dyDescent="0.15"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89"/>
      <c r="O54" s="89"/>
      <c r="P54" s="89"/>
      <c r="Q54" s="19"/>
      <c r="R54" s="18"/>
      <c r="S54" s="62"/>
      <c r="T54" s="55"/>
      <c r="U54" s="68"/>
      <c r="V54" s="21"/>
      <c r="W54" s="49"/>
      <c r="X54" s="64"/>
      <c r="Y54" s="63"/>
      <c r="AA54" s="2"/>
    </row>
    <row r="55" spans="1:37" x14ac:dyDescent="0.15">
      <c r="B55" s="23" t="s">
        <v>0</v>
      </c>
      <c r="C55" s="24">
        <f t="shared" ref="C55:M55" si="12">SUM(C3:C53)</f>
        <v>138847</v>
      </c>
      <c r="D55" s="24">
        <f t="shared" si="12"/>
        <v>257779</v>
      </c>
      <c r="E55" s="24">
        <f t="shared" si="12"/>
        <v>74726</v>
      </c>
      <c r="F55" s="24">
        <f t="shared" si="12"/>
        <v>132764</v>
      </c>
      <c r="G55" s="24">
        <f t="shared" si="12"/>
        <v>28904</v>
      </c>
      <c r="H55" s="24">
        <f t="shared" si="12"/>
        <v>51717</v>
      </c>
      <c r="I55" s="24">
        <f t="shared" si="12"/>
        <v>75753</v>
      </c>
      <c r="J55" s="24">
        <f t="shared" si="12"/>
        <v>135621</v>
      </c>
      <c r="K55" s="24">
        <f t="shared" si="12"/>
        <v>318230</v>
      </c>
      <c r="L55" s="24">
        <f t="shared" si="12"/>
        <v>577881</v>
      </c>
      <c r="M55" s="24">
        <f t="shared" si="12"/>
        <v>12830</v>
      </c>
      <c r="N55" s="99"/>
      <c r="O55" s="100"/>
      <c r="P55" s="99"/>
      <c r="Q55" s="25">
        <f>SUM(Q3:Q53)</f>
        <v>620028</v>
      </c>
      <c r="R55" s="5">
        <f>SUM(R3:R53)</f>
        <v>600686</v>
      </c>
      <c r="S55" s="60">
        <f>SUM(S3:S53)</f>
        <v>583113</v>
      </c>
      <c r="T55" s="54">
        <f>SUM(S55-R55)</f>
        <v>-17573</v>
      </c>
      <c r="U55" s="65">
        <f>SUM(R55-S55)/S55</f>
        <v>3.0136525853479514E-2</v>
      </c>
      <c r="V55" s="98"/>
      <c r="W55" s="46">
        <f>SUM(W3:W53)</f>
        <v>608387</v>
      </c>
      <c r="X55" s="46">
        <f>SUM(X3:X53)</f>
        <v>594645</v>
      </c>
      <c r="Y55" s="103">
        <f>SUM(Y3:Y53)</f>
        <v>581948</v>
      </c>
      <c r="Z55" s="46">
        <f>SUM(Y55-X55)</f>
        <v>-12697</v>
      </c>
      <c r="AA55" s="12">
        <f>SUM(Y55-X55)/(X55)</f>
        <v>-2.1352235367319998E-2</v>
      </c>
    </row>
    <row r="56" spans="1:37" x14ac:dyDescent="0.15">
      <c r="N56" s="90"/>
      <c r="O56" s="90"/>
      <c r="P56" s="90"/>
      <c r="S56" s="20"/>
      <c r="T56" s="55"/>
      <c r="U56" s="2"/>
      <c r="X56" s="64"/>
    </row>
    <row r="57" spans="1:37" x14ac:dyDescent="0.15">
      <c r="B57" s="59" t="s">
        <v>59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91"/>
      <c r="O57" s="91"/>
      <c r="P57" s="91"/>
      <c r="Q57" s="29"/>
      <c r="R57" s="30"/>
      <c r="S57" s="31"/>
      <c r="T57" s="56"/>
      <c r="U57" s="66"/>
      <c r="V57" s="29"/>
      <c r="X57" s="58"/>
      <c r="Y57" s="105"/>
    </row>
    <row r="58" spans="1:37" x14ac:dyDescent="0.15">
      <c r="B58" s="32"/>
      <c r="N58" s="90"/>
      <c r="O58" s="90"/>
      <c r="P58" s="90"/>
      <c r="Q58" s="19"/>
      <c r="S58" s="20"/>
      <c r="T58" s="55"/>
      <c r="U58" s="2"/>
      <c r="V58" s="22"/>
      <c r="X58" s="64"/>
      <c r="Y58" s="106"/>
    </row>
    <row r="59" spans="1:37" x14ac:dyDescent="0.15"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91"/>
      <c r="O59" s="91"/>
      <c r="P59" s="91"/>
      <c r="Q59" s="29"/>
      <c r="R59" s="29"/>
      <c r="S59" s="31"/>
      <c r="T59" s="56"/>
      <c r="U59" s="66"/>
      <c r="V59" s="29"/>
      <c r="W59" s="52"/>
      <c r="X59" s="64"/>
      <c r="Y59" s="106"/>
    </row>
    <row r="60" spans="1:37" x14ac:dyDescent="0.15"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91"/>
      <c r="O60" s="91"/>
      <c r="P60" s="91"/>
      <c r="Q60" s="29"/>
      <c r="R60" s="29"/>
      <c r="S60" s="31"/>
      <c r="T60" s="56"/>
      <c r="U60" s="66"/>
      <c r="V60" s="29"/>
      <c r="W60" s="52"/>
      <c r="X60" s="107"/>
      <c r="Y60" s="107"/>
    </row>
    <row r="61" spans="1:37" x14ac:dyDescent="0.15">
      <c r="N61" s="90"/>
      <c r="O61" s="90"/>
      <c r="P61" s="90"/>
      <c r="Q61" s="1"/>
      <c r="R61" s="1"/>
      <c r="S61" s="1"/>
      <c r="T61" s="55"/>
      <c r="U61" s="2"/>
      <c r="V61" s="1"/>
      <c r="W61" s="44"/>
      <c r="X61" s="64"/>
      <c r="Y61" s="106"/>
    </row>
    <row r="62" spans="1:37" x14ac:dyDescent="0.15">
      <c r="N62" s="90"/>
      <c r="O62" s="90"/>
      <c r="P62" s="90"/>
      <c r="Q62" s="1"/>
      <c r="R62" s="1"/>
      <c r="S62" s="1"/>
      <c r="T62" s="55"/>
      <c r="U62" s="2"/>
      <c r="V62" s="1"/>
      <c r="W62" s="44"/>
      <c r="X62" s="64"/>
      <c r="Y62" s="106"/>
    </row>
    <row r="63" spans="1:37" x14ac:dyDescent="0.15">
      <c r="N63" s="90"/>
      <c r="O63" s="90"/>
      <c r="P63" s="90"/>
      <c r="Q63" s="1"/>
      <c r="R63" s="1"/>
      <c r="S63" s="1"/>
      <c r="T63" s="55"/>
      <c r="U63" s="2"/>
      <c r="V63" s="1"/>
      <c r="W63" s="44"/>
      <c r="X63" s="64"/>
      <c r="Y63" s="106"/>
    </row>
    <row r="64" spans="1:37" x14ac:dyDescent="0.15">
      <c r="N64" s="90"/>
      <c r="O64" s="90"/>
      <c r="P64" s="90"/>
      <c r="Q64" s="1"/>
      <c r="R64" s="1"/>
      <c r="S64" s="1"/>
      <c r="T64" s="55"/>
      <c r="U64" s="2"/>
      <c r="V64" s="1"/>
      <c r="W64" s="44"/>
      <c r="X64" s="64"/>
      <c r="Y64" s="106"/>
    </row>
    <row r="65" spans="14:25" x14ac:dyDescent="0.15">
      <c r="N65" s="90"/>
      <c r="O65" s="90"/>
      <c r="P65" s="90"/>
      <c r="Q65" s="1"/>
      <c r="R65" s="1"/>
      <c r="S65" s="1"/>
      <c r="T65" s="55"/>
      <c r="U65" s="2"/>
      <c r="V65" s="1"/>
      <c r="W65" s="44"/>
      <c r="X65" s="64"/>
      <c r="Y65" s="106"/>
    </row>
    <row r="66" spans="14:25" x14ac:dyDescent="0.15">
      <c r="N66" s="90"/>
      <c r="O66" s="90"/>
      <c r="P66" s="90"/>
      <c r="Q66" s="1"/>
      <c r="R66" s="1"/>
      <c r="S66" s="1"/>
      <c r="T66" s="55"/>
      <c r="U66" s="2"/>
      <c r="V66" s="1"/>
      <c r="W66" s="44"/>
      <c r="X66" s="64"/>
      <c r="Y66" s="106"/>
    </row>
    <row r="67" spans="14:25" x14ac:dyDescent="0.15">
      <c r="N67" s="90"/>
      <c r="O67" s="90"/>
      <c r="P67" s="90"/>
      <c r="Q67" s="1"/>
      <c r="R67" s="1"/>
      <c r="S67" s="1"/>
      <c r="T67" s="55"/>
      <c r="U67" s="2"/>
      <c r="V67" s="1"/>
      <c r="W67" s="44"/>
      <c r="X67" s="64"/>
      <c r="Y67" s="106"/>
    </row>
    <row r="68" spans="14:25" x14ac:dyDescent="0.15">
      <c r="N68" s="90"/>
      <c r="O68" s="90"/>
      <c r="P68" s="90"/>
      <c r="Q68" s="1"/>
      <c r="R68" s="1"/>
      <c r="S68" s="1"/>
      <c r="T68" s="55"/>
      <c r="U68" s="2"/>
      <c r="V68" s="1"/>
      <c r="W68" s="44"/>
      <c r="X68" s="64"/>
      <c r="Y68" s="106"/>
    </row>
    <row r="69" spans="14:25" x14ac:dyDescent="0.15">
      <c r="N69" s="90"/>
      <c r="O69" s="90"/>
      <c r="P69" s="90"/>
      <c r="Q69" s="1"/>
      <c r="R69" s="1"/>
      <c r="S69" s="1"/>
      <c r="T69" s="55"/>
      <c r="U69" s="2"/>
      <c r="V69" s="1"/>
      <c r="W69" s="44"/>
      <c r="X69" s="64"/>
      <c r="Y69" s="106"/>
    </row>
    <row r="70" spans="14:25" x14ac:dyDescent="0.15">
      <c r="N70" s="90"/>
      <c r="O70" s="90"/>
      <c r="P70" s="90"/>
      <c r="Q70" s="1"/>
      <c r="R70" s="1"/>
      <c r="S70" s="1"/>
      <c r="T70" s="55"/>
      <c r="U70" s="2"/>
      <c r="V70" s="1"/>
      <c r="W70" s="44"/>
      <c r="X70" s="64"/>
      <c r="Y70" s="106"/>
    </row>
    <row r="71" spans="14:25" x14ac:dyDescent="0.15">
      <c r="N71" s="90"/>
      <c r="O71" s="90"/>
      <c r="P71" s="90"/>
      <c r="Q71" s="1"/>
      <c r="R71" s="1"/>
      <c r="S71" s="1"/>
      <c r="T71" s="55"/>
      <c r="U71" s="2"/>
      <c r="V71" s="1"/>
      <c r="W71" s="44"/>
      <c r="X71" s="64"/>
      <c r="Y71" s="106"/>
    </row>
    <row r="72" spans="14:25" x14ac:dyDescent="0.15">
      <c r="N72" s="90"/>
      <c r="O72" s="90"/>
      <c r="P72" s="90"/>
      <c r="Q72" s="1"/>
      <c r="R72" s="1"/>
      <c r="S72" s="1"/>
      <c r="T72" s="55"/>
      <c r="U72" s="2"/>
      <c r="V72" s="1"/>
      <c r="W72" s="44"/>
      <c r="X72" s="64"/>
      <c r="Y72" s="106"/>
    </row>
    <row r="73" spans="14:25" x14ac:dyDescent="0.15">
      <c r="N73" s="90"/>
      <c r="O73" s="90"/>
      <c r="P73" s="90"/>
      <c r="Q73" s="1"/>
      <c r="R73" s="1"/>
      <c r="S73" s="1"/>
      <c r="T73" s="55"/>
      <c r="U73" s="2"/>
      <c r="V73" s="1"/>
      <c r="W73" s="44"/>
      <c r="X73" s="64"/>
      <c r="Y73" s="106"/>
    </row>
    <row r="74" spans="14:25" x14ac:dyDescent="0.15">
      <c r="N74" s="90"/>
      <c r="O74" s="90"/>
      <c r="P74" s="90"/>
      <c r="Q74" s="1"/>
      <c r="R74" s="1"/>
      <c r="S74" s="1"/>
      <c r="T74" s="55"/>
      <c r="U74" s="2"/>
      <c r="V74" s="1"/>
      <c r="W74" s="44"/>
      <c r="X74" s="64"/>
      <c r="Y74" s="106"/>
    </row>
    <row r="75" spans="14:25" x14ac:dyDescent="0.15">
      <c r="N75" s="90"/>
      <c r="O75" s="90"/>
      <c r="P75" s="90"/>
      <c r="Q75" s="1"/>
      <c r="R75" s="1"/>
      <c r="S75" s="1"/>
      <c r="T75" s="55"/>
      <c r="U75" s="2"/>
      <c r="V75" s="1"/>
      <c r="W75" s="44"/>
      <c r="X75" s="64"/>
      <c r="Y75" s="106"/>
    </row>
    <row r="76" spans="14:25" x14ac:dyDescent="0.15">
      <c r="N76" s="90"/>
      <c r="O76" s="90"/>
      <c r="P76" s="90"/>
      <c r="Q76" s="1"/>
      <c r="R76" s="1"/>
      <c r="S76" s="1"/>
      <c r="T76" s="55"/>
      <c r="U76" s="2"/>
      <c r="V76" s="1"/>
      <c r="W76" s="44"/>
      <c r="X76" s="64"/>
      <c r="Y76" s="106"/>
    </row>
  </sheetData>
  <sortState ref="B3:AB53">
    <sortCondition descending="1" ref="S3:S53"/>
  </sortState>
  <mergeCells count="3">
    <mergeCell ref="Q1:S1"/>
    <mergeCell ref="W1:Y1"/>
    <mergeCell ref="X60:Y60"/>
  </mergeCells>
  <phoneticPr fontId="18" type="noConversion"/>
  <pageMargins left="0.45" right="0.45" top="0.75" bottom="0.5" header="0.3" footer="0.3"/>
  <pageSetup orientation="portrait" horizontalDpi="0" verticalDpi="0"/>
  <headerFooter>
    <oddHeader>&amp;CMIC3 Dues Analysis: Fiscal Years 2017-2019  (# Mil Dependents)</oddHeader>
  </headerFooter>
  <ignoredErrors>
    <ignoredError sqref="Q55 W55:Y55 R55:S55" formulaRange="1"/>
  </ignoredErrors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>
      <selection activeCell="A4" sqref="A4"/>
    </sheetView>
  </sheetViews>
  <sheetFormatPr baseColWidth="10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By Alpha</vt:lpstr>
      <vt:lpstr>By # Mil Dep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Salo, Gabrielle C CTR DMDC</dc:creator>
  <cp:lastModifiedBy>Microsoft Office User</cp:lastModifiedBy>
  <cp:lastPrinted>2017-09-15T19:40:31Z</cp:lastPrinted>
  <dcterms:created xsi:type="dcterms:W3CDTF">2016-09-08T00:19:23Z</dcterms:created>
  <dcterms:modified xsi:type="dcterms:W3CDTF">2017-09-15T19:42:36Z</dcterms:modified>
</cp:coreProperties>
</file>